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25" yWindow="180" windowWidth="16560" windowHeight="12285" tabRatio="500"/>
  </bookViews>
  <sheets>
    <sheet name="Readme" sheetId="12" r:id="rId1"/>
    <sheet name="Supp Table 1" sheetId="2" r:id="rId2"/>
    <sheet name="Supp Table 2" sheetId="8" r:id="rId3"/>
    <sheet name="Supp Table 3" sheetId="3" r:id="rId4"/>
    <sheet name="Supp Table 4" sheetId="4" r:id="rId5"/>
    <sheet name="Supp Table 5" sheetId="7" r:id="rId6"/>
    <sheet name="Supp Table 6" sheetId="9" r:id="rId7"/>
    <sheet name="Supp Table 7" sheetId="1" r:id="rId8"/>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S11" i="1" l="1"/>
  <c r="AA38" i="2"/>
  <c r="AA39" i="2"/>
  <c r="AA40" i="2"/>
  <c r="AA41" i="2"/>
  <c r="AA42" i="2"/>
  <c r="AA37" i="2"/>
  <c r="AA25" i="2"/>
  <c r="AA26" i="2"/>
  <c r="AA27" i="2"/>
  <c r="AA28" i="2"/>
  <c r="AA24" i="2"/>
  <c r="AA6" i="2"/>
  <c r="AA7" i="2"/>
  <c r="AA8" i="2"/>
  <c r="AA9" i="2"/>
  <c r="AA10" i="2"/>
  <c r="AA5" i="2"/>
  <c r="T22" i="1"/>
  <c r="S22" i="1"/>
  <c r="R22" i="1"/>
  <c r="Q22" i="1"/>
  <c r="T21" i="1"/>
  <c r="S21" i="1"/>
  <c r="R21" i="1"/>
  <c r="Q21" i="1"/>
  <c r="T20" i="1"/>
  <c r="S20" i="1"/>
  <c r="R20" i="1"/>
  <c r="Q20" i="1"/>
  <c r="T19" i="1"/>
  <c r="S19" i="1"/>
  <c r="R19" i="1"/>
  <c r="Q19" i="1"/>
  <c r="T18" i="1"/>
  <c r="S18" i="1"/>
  <c r="R18" i="1"/>
  <c r="Q18" i="1"/>
  <c r="T17" i="1"/>
  <c r="S17" i="1"/>
  <c r="R17" i="1"/>
  <c r="Q17" i="1"/>
  <c r="T16" i="1"/>
  <c r="S16" i="1"/>
  <c r="R16" i="1"/>
  <c r="Q16" i="1"/>
  <c r="T15" i="1"/>
  <c r="S15" i="1"/>
  <c r="R15" i="1"/>
  <c r="Q15" i="1"/>
  <c r="T14" i="1"/>
  <c r="S14" i="1"/>
  <c r="R14" i="1"/>
  <c r="Q14" i="1"/>
  <c r="T13" i="1"/>
  <c r="S13" i="1"/>
  <c r="R13" i="1"/>
  <c r="Q13" i="1"/>
  <c r="T11" i="1"/>
  <c r="R11" i="1"/>
  <c r="Q11" i="1"/>
  <c r="T10" i="1"/>
  <c r="S10" i="1"/>
  <c r="R10" i="1"/>
  <c r="Q10" i="1"/>
  <c r="T9" i="1"/>
  <c r="S9" i="1"/>
  <c r="R9" i="1"/>
  <c r="Q9" i="1"/>
  <c r="T8" i="1"/>
  <c r="S8" i="1"/>
  <c r="R8" i="1"/>
  <c r="Q8" i="1"/>
  <c r="T7" i="1"/>
  <c r="S7" i="1"/>
  <c r="R7" i="1"/>
  <c r="Q7" i="1"/>
  <c r="T6" i="1"/>
  <c r="S6" i="1"/>
  <c r="R6" i="1"/>
  <c r="Q6" i="1"/>
  <c r="T5" i="1"/>
  <c r="S5" i="1"/>
  <c r="R5" i="1"/>
  <c r="Q5" i="1"/>
  <c r="T4" i="1"/>
  <c r="S4" i="1"/>
  <c r="R4" i="1"/>
  <c r="Q4" i="1"/>
  <c r="T3" i="1"/>
  <c r="S3" i="1"/>
  <c r="R3" i="1"/>
  <c r="Q3" i="1"/>
  <c r="A70" i="9"/>
  <c r="A68" i="9"/>
  <c r="A66" i="9"/>
  <c r="A64" i="9"/>
  <c r="A62" i="9"/>
  <c r="A56" i="9"/>
  <c r="A57" i="9"/>
  <c r="A58" i="9"/>
  <c r="A59" i="9"/>
  <c r="A60" i="9"/>
  <c r="A32" i="9"/>
  <c r="A33" i="9"/>
  <c r="A34" i="9"/>
  <c r="A35" i="9"/>
  <c r="A36" i="9"/>
  <c r="A37" i="9"/>
  <c r="A38" i="9"/>
  <c r="A39" i="9"/>
  <c r="A40" i="9"/>
  <c r="A41" i="9"/>
  <c r="A42" i="9"/>
  <c r="A43" i="9"/>
  <c r="A44" i="9"/>
  <c r="A45" i="9"/>
  <c r="A46" i="9"/>
  <c r="A47" i="9"/>
  <c r="A48" i="9"/>
  <c r="A49" i="9"/>
  <c r="A50" i="9"/>
  <c r="A51" i="9"/>
  <c r="A52" i="9"/>
  <c r="A53" i="9"/>
  <c r="A54" i="9"/>
  <c r="R12" i="8"/>
</calcChain>
</file>

<file path=xl/sharedStrings.xml><?xml version="1.0" encoding="utf-8"?>
<sst xmlns="http://schemas.openxmlformats.org/spreadsheetml/2006/main" count="675" uniqueCount="264">
  <si>
    <t>Supplementary Table 1. Core locations with LGM and HS1 averages with standard errors.</t>
  </si>
  <si>
    <t>Core</t>
  </si>
  <si>
    <t>Latitude</t>
  </si>
  <si>
    <t>Longitude</t>
  </si>
  <si>
    <t>Depth (m)</t>
  </si>
  <si>
    <t>LGM O18</t>
  </si>
  <si>
    <t>STD ERR</t>
  </si>
  <si>
    <t>LGM C13</t>
  </si>
  <si>
    <t>Core depth (cm)</t>
  </si>
  <si>
    <t>N</t>
  </si>
  <si>
    <t>HS1 O18</t>
  </si>
  <si>
    <t>H1 C13</t>
  </si>
  <si>
    <t>STDErr</t>
  </si>
  <si>
    <t>HS1-LGM O18</t>
  </si>
  <si>
    <t>HS1-LGM C13</t>
  </si>
  <si>
    <t>Reference</t>
  </si>
  <si>
    <t>KNR159-5-36GGC</t>
  </si>
  <si>
    <t>176-184</t>
  </si>
  <si>
    <t>100-132</t>
  </si>
  <si>
    <t>KNR159-5-17JPC</t>
  </si>
  <si>
    <t>68-94</t>
  </si>
  <si>
    <t>42-46</t>
  </si>
  <si>
    <t>KNR159-5-78GGC</t>
  </si>
  <si>
    <t>129-180</t>
  </si>
  <si>
    <t>41-65</t>
  </si>
  <si>
    <t>KNR159-5-33GGC</t>
  </si>
  <si>
    <t>148-160</t>
  </si>
  <si>
    <t>56-77</t>
  </si>
  <si>
    <t>KNR159-5-42JPC</t>
  </si>
  <si>
    <t>64-73</t>
  </si>
  <si>
    <t>43.5-50</t>
  </si>
  <si>
    <t>KNR159-5-73GGC</t>
  </si>
  <si>
    <t>72-92</t>
  </si>
  <si>
    <t>40-52</t>
  </si>
  <si>
    <t>KNR159-5-125GGGC</t>
  </si>
  <si>
    <t>88-100</t>
  </si>
  <si>
    <t>44-48</t>
  </si>
  <si>
    <t>KNR159-5-22GGGC</t>
  </si>
  <si>
    <t>164-172</t>
  </si>
  <si>
    <t>85-111</t>
  </si>
  <si>
    <t xml:space="preserve"> </t>
  </si>
  <si>
    <t>KNR159-5-30GGC</t>
  </si>
  <si>
    <t>61-73</t>
  </si>
  <si>
    <t>33-41</t>
  </si>
  <si>
    <t>Rapid-10-1P</t>
  </si>
  <si>
    <t>180-241</t>
  </si>
  <si>
    <t>EW9302-26GGC</t>
  </si>
  <si>
    <t>200-221</t>
  </si>
  <si>
    <t>EW9302-25GGC</t>
  </si>
  <si>
    <t>250-301</t>
  </si>
  <si>
    <t>153-166</t>
  </si>
  <si>
    <t>EW9302-24GGC</t>
  </si>
  <si>
    <t>370-387</t>
  </si>
  <si>
    <t>Rapid-15-4P</t>
  </si>
  <si>
    <t xml:space="preserve"> RAPiD-17-5P </t>
  </si>
  <si>
    <t>1031-1052</t>
  </si>
  <si>
    <t>978-988</t>
  </si>
  <si>
    <t>KN166-14-JPC-13</t>
  </si>
  <si>
    <t xml:space="preserve">IODP U1308 </t>
  </si>
  <si>
    <t>558-561</t>
  </si>
  <si>
    <t>NEAP4k</t>
  </si>
  <si>
    <t>210-220</t>
  </si>
  <si>
    <t>190-196</t>
  </si>
  <si>
    <t>371-405</t>
  </si>
  <si>
    <t>327-329</t>
  </si>
  <si>
    <t>Age model</t>
  </si>
  <si>
    <t>1, 2</t>
  </si>
  <si>
    <t>715-735</t>
  </si>
  <si>
    <t>114-118</t>
  </si>
  <si>
    <t>90-100</t>
  </si>
  <si>
    <t>680-683</t>
  </si>
  <si>
    <t>Age Model</t>
  </si>
  <si>
    <t>2,4</t>
  </si>
  <si>
    <t>2,  4</t>
  </si>
  <si>
    <t>ODP 984</t>
  </si>
  <si>
    <t>304-321</t>
  </si>
  <si>
    <t xml:space="preserve"> med._prob.</t>
  </si>
  <si>
    <t xml:space="preserve"> Description</t>
  </si>
  <si>
    <t>Species</t>
  </si>
  <si>
    <t xml:space="preserve"> 14C_age</t>
  </si>
  <si>
    <t>Age Error</t>
  </si>
  <si>
    <t xml:space="preserve"> delta_13C</t>
  </si>
  <si>
    <t xml:space="preserve"> cal_curve</t>
  </si>
  <si>
    <t xml:space="preserve"> 1_or_2_sigma</t>
  </si>
  <si>
    <t>#_of_ranges</t>
  </si>
  <si>
    <t>cal_BP_ranges_(lower)</t>
  </si>
  <si>
    <t xml:space="preserve"> (upper)</t>
  </si>
  <si>
    <t xml:space="preserve"> rel._probability</t>
  </si>
  <si>
    <t xml:space="preserve"> (lower)</t>
  </si>
  <si>
    <t>(upper)</t>
  </si>
  <si>
    <t xml:space="preserve"> rel._prob.</t>
  </si>
  <si>
    <t>AR</t>
  </si>
  <si>
    <t>±DR</t>
  </si>
  <si>
    <t>Depth</t>
  </si>
  <si>
    <t xml:space="preserve">OS-57647  </t>
  </si>
  <si>
    <t>EW9302 24GGC 0-1</t>
  </si>
  <si>
    <t xml:space="preserve"> G. bulloides</t>
  </si>
  <si>
    <t>marine13.14c</t>
  </si>
  <si>
    <t xml:space="preserve">          </t>
  </si>
  <si>
    <t xml:space="preserve">           </t>
  </si>
  <si>
    <t xml:space="preserve">            </t>
  </si>
  <si>
    <t xml:space="preserve">OS-59666  </t>
  </si>
  <si>
    <t xml:space="preserve"> EW9302 24GGC 120-121</t>
  </si>
  <si>
    <t xml:space="preserve">OS-59669  </t>
  </si>
  <si>
    <t xml:space="preserve"> EW9302 24GGC 260-261</t>
  </si>
  <si>
    <t xml:space="preserve">OS-57648  </t>
  </si>
  <si>
    <t>EW9302 24GGC 300-301</t>
  </si>
  <si>
    <t xml:space="preserve">OS-68072  </t>
  </si>
  <si>
    <t xml:space="preserve"> EW9302 24GGC 330-331</t>
  </si>
  <si>
    <t xml:space="preserve"> N. Pachyderma left coiling</t>
  </si>
  <si>
    <t xml:space="preserve">OS-68073  </t>
  </si>
  <si>
    <t xml:space="preserve"> EW9302 24GGC 395-396</t>
  </si>
  <si>
    <t xml:space="preserve">OS-59699  </t>
  </si>
  <si>
    <t xml:space="preserve"> EW9302 24GGC 420-421</t>
  </si>
  <si>
    <t xml:space="preserve">OS-57649  </t>
  </si>
  <si>
    <t xml:space="preserve"> EW9302 24GGC 562-563</t>
  </si>
  <si>
    <t xml:space="preserve">OS-57650  </t>
  </si>
  <si>
    <t>EW9302 25GGC 1-2</t>
  </si>
  <si>
    <t xml:space="preserve">OS-59832  </t>
  </si>
  <si>
    <t xml:space="preserve"> EW9302 25GGC 100-101</t>
  </si>
  <si>
    <t xml:space="preserve">OS-68201  </t>
  </si>
  <si>
    <t xml:space="preserve"> EW9302 25GGC 118-119</t>
  </si>
  <si>
    <t xml:space="preserve">OS-68071  </t>
  </si>
  <si>
    <t xml:space="preserve"> EW9302 25GGC 150-151</t>
  </si>
  <si>
    <t xml:space="preserve">OS-59831  </t>
  </si>
  <si>
    <t xml:space="preserve"> EW9302 25GGC 170-171</t>
  </si>
  <si>
    <t xml:space="preserve">OS-59788  </t>
  </si>
  <si>
    <t xml:space="preserve"> EW9302 25GGC 350-351</t>
  </si>
  <si>
    <t xml:space="preserve">OS-57709  </t>
  </si>
  <si>
    <t>EW9302 26GGC 0-1</t>
  </si>
  <si>
    <t xml:space="preserve">OS-59791  </t>
  </si>
  <si>
    <t xml:space="preserve"> EW9302 26GGC 60-61</t>
  </si>
  <si>
    <t xml:space="preserve">OS-68074  </t>
  </si>
  <si>
    <t xml:space="preserve"> EW9302 26GGC 110-111</t>
  </si>
  <si>
    <t xml:space="preserve">OS-59830  </t>
  </si>
  <si>
    <t xml:space="preserve"> EW9302 26GGC 130-131</t>
  </si>
  <si>
    <t xml:space="preserve">OS-68075  </t>
  </si>
  <si>
    <t xml:space="preserve"> EW9302 26GGC 190-191</t>
  </si>
  <si>
    <t xml:space="preserve">OS-59789  </t>
  </si>
  <si>
    <t xml:space="preserve"> EW9302 26GGC 240-241</t>
  </si>
  <si>
    <t xml:space="preserve">OS-59790  </t>
  </si>
  <si>
    <t xml:space="preserve"> EW9302 26GGC 350-351</t>
  </si>
  <si>
    <t>R</t>
  </si>
  <si>
    <t>Delta R</t>
  </si>
  <si>
    <t>C13</t>
  </si>
  <si>
    <t>O18</t>
  </si>
  <si>
    <t>Age picks</t>
  </si>
  <si>
    <t>14C age</t>
  </si>
  <si>
    <t>error</t>
  </si>
  <si>
    <t>upper error</t>
  </si>
  <si>
    <t>lower error</t>
  </si>
  <si>
    <t xml:space="preserve">OS-27532  </t>
  </si>
  <si>
    <t xml:space="preserve">OS-109646 </t>
  </si>
  <si>
    <t>AMS</t>
  </si>
  <si>
    <t>Rapid-10-1P Dave Lund age</t>
  </si>
  <si>
    <t>Published age</t>
  </si>
  <si>
    <t>Depth (cm)</t>
  </si>
  <si>
    <t>Rapid-17-5P</t>
  </si>
  <si>
    <t>Published Age</t>
  </si>
  <si>
    <t>New age control point</t>
  </si>
  <si>
    <t>516-527</t>
  </si>
  <si>
    <t>new</t>
  </si>
  <si>
    <t>new tie point</t>
  </si>
  <si>
    <t>old tie point</t>
  </si>
  <si>
    <t>constant sed rate below 18ky brings ~ to old tie point</t>
  </si>
  <si>
    <t>constatnt sed rate below 18 kyr BP</t>
  </si>
  <si>
    <t>KNR159-5-73JPC</t>
  </si>
  <si>
    <t>NOSAMS ID</t>
  </si>
  <si>
    <t xml:space="preserve"> 64cm G. ruber-w</t>
  </si>
  <si>
    <t>Depth, species</t>
  </si>
  <si>
    <t xml:space="preserve">76cm G. ruber-w                                                           </t>
  </si>
  <si>
    <t>curve</t>
  </si>
  <si>
    <t>d18O</t>
  </si>
  <si>
    <t>d13C</t>
  </si>
  <si>
    <t>480-521</t>
  </si>
  <si>
    <t>300-331</t>
  </si>
  <si>
    <t>24GGC</t>
  </si>
  <si>
    <t>Age (yrBP)</t>
  </si>
  <si>
    <t>25GGC</t>
  </si>
  <si>
    <t>26GGC</t>
  </si>
  <si>
    <t>C. wuellerstorfi</t>
  </si>
  <si>
    <t>C. sp.</t>
  </si>
  <si>
    <t xml:space="preserve">  </t>
  </si>
  <si>
    <t>Supplentary Table 2. Isotope data for EW9302 cores.</t>
  </si>
  <si>
    <t>C. pachyderma</t>
  </si>
  <si>
    <t>Table S2. EW9302 AMS radiocarbon dates converted to calendar age,  and final age models.</t>
  </si>
  <si>
    <t>NOSAMS #</t>
  </si>
  <si>
    <t xml:space="preserve"> corrected age error</t>
  </si>
  <si>
    <t>Lund et al. (in press) age</t>
  </si>
  <si>
    <t xml:space="preserve"> C13</t>
  </si>
  <si>
    <t>Revised Age</t>
  </si>
  <si>
    <t>Pulished age</t>
  </si>
  <si>
    <t>% NpL</t>
  </si>
  <si>
    <t>depth (m)</t>
  </si>
  <si>
    <t>Revised age</t>
  </si>
  <si>
    <t>C13 VPDB</t>
  </si>
  <si>
    <t>O18  VPDB</t>
  </si>
  <si>
    <t>New Tie point</t>
  </si>
  <si>
    <t>Published ages above this level</t>
  </si>
  <si>
    <t>3,5</t>
  </si>
  <si>
    <t>Accumulaiton rate (cm/kyr)</t>
  </si>
  <si>
    <t xml:space="preserve">Age </t>
  </si>
  <si>
    <r>
      <t>1.</t>
    </r>
    <r>
      <rPr>
        <i/>
        <sz val="12"/>
        <color theme="1"/>
        <rFont val="Cambria"/>
        <scheme val="major"/>
      </rPr>
      <t xml:space="preserve"> Came et al</t>
    </r>
    <r>
      <rPr>
        <sz val="12"/>
        <color theme="1"/>
        <rFont val="Cambria"/>
        <scheme val="major"/>
      </rPr>
      <t>., 2003; 2.</t>
    </r>
    <r>
      <rPr>
        <i/>
        <sz val="12"/>
        <color theme="1"/>
        <rFont val="Cambria"/>
        <scheme val="major"/>
      </rPr>
      <t>Tessin and Lund</t>
    </r>
    <r>
      <rPr>
        <sz val="12"/>
        <color theme="1"/>
        <rFont val="Cambria"/>
        <scheme val="major"/>
      </rPr>
      <t xml:space="preserve">, 2013; 3. </t>
    </r>
    <r>
      <rPr>
        <i/>
        <sz val="12"/>
        <color theme="1"/>
        <rFont val="Cambria"/>
        <scheme val="major"/>
      </rPr>
      <t>Lund et al</t>
    </r>
    <r>
      <rPr>
        <sz val="12"/>
        <color theme="1"/>
        <rFont val="Cambria"/>
        <scheme val="major"/>
      </rPr>
      <t xml:space="preserve">.,2015; 4. </t>
    </r>
    <r>
      <rPr>
        <i/>
        <sz val="12"/>
        <color theme="1"/>
        <rFont val="Cambria"/>
        <scheme val="major"/>
      </rPr>
      <t>Curry and Oppo</t>
    </r>
    <r>
      <rPr>
        <sz val="12"/>
        <color theme="1"/>
        <rFont val="Cambria"/>
        <scheme val="major"/>
      </rPr>
      <t xml:space="preserve">, 2005; 5. This study; 6. </t>
    </r>
    <r>
      <rPr>
        <i/>
        <sz val="12"/>
        <color theme="1"/>
        <rFont val="Cambria"/>
        <scheme val="major"/>
      </rPr>
      <t>Hoffmann and Lund</t>
    </r>
    <r>
      <rPr>
        <sz val="12"/>
        <color theme="1"/>
        <rFont val="Cambria"/>
        <scheme val="major"/>
      </rPr>
      <t xml:space="preserve">, 2012; 7. </t>
    </r>
    <r>
      <rPr>
        <i/>
        <sz val="12"/>
        <color theme="1"/>
        <rFont val="Cambria"/>
        <scheme val="major"/>
      </rPr>
      <t>Thornalley et al.</t>
    </r>
    <r>
      <rPr>
        <sz val="12"/>
        <color theme="1"/>
        <rFont val="Cambria"/>
        <scheme val="major"/>
      </rPr>
      <t xml:space="preserve">, 2010; 8. </t>
    </r>
    <r>
      <rPr>
        <i/>
        <sz val="12"/>
        <color theme="1"/>
        <rFont val="Cambria"/>
        <scheme val="major"/>
      </rPr>
      <t>Rickaby and Elderfield</t>
    </r>
    <r>
      <rPr>
        <sz val="12"/>
        <color theme="1"/>
        <rFont val="Cambria"/>
        <scheme val="major"/>
      </rPr>
      <t xml:space="preserve">, 2005; 9. </t>
    </r>
    <r>
      <rPr>
        <i/>
        <sz val="12"/>
        <color theme="1"/>
        <rFont val="Cambria"/>
        <scheme val="major"/>
      </rPr>
      <t>Praetorious et al</t>
    </r>
    <r>
      <rPr>
        <sz val="12"/>
        <color theme="1"/>
        <rFont val="Cambria"/>
        <scheme val="major"/>
      </rPr>
      <t xml:space="preserve">., 2008; 10. </t>
    </r>
    <r>
      <rPr>
        <i/>
        <sz val="12"/>
        <color theme="1"/>
        <rFont val="Cambria"/>
        <scheme val="major"/>
      </rPr>
      <t>Hodell et al</t>
    </r>
    <r>
      <rPr>
        <sz val="12"/>
        <color theme="1"/>
        <rFont val="Cambria"/>
        <scheme val="major"/>
      </rPr>
      <t xml:space="preserve">., 2010; 11. </t>
    </r>
    <r>
      <rPr>
        <i/>
        <sz val="12"/>
        <color theme="1"/>
        <rFont val="Cambria"/>
        <scheme val="major"/>
      </rPr>
      <t>Hodell et al</t>
    </r>
    <r>
      <rPr>
        <sz val="12"/>
        <color theme="1"/>
        <rFont val="Cambria"/>
        <scheme val="major"/>
      </rPr>
      <t>., 2008.</t>
    </r>
  </si>
  <si>
    <t>correlate with 42JPC (Lund et al.2015)</t>
  </si>
  <si>
    <r>
      <t xml:space="preserve">Lund, D. C., A. C. Tessin, J. L. Hoffman, and A. Schmittner (2015) Southwest Atlantic watermass evolution during the last deglaciation, </t>
    </r>
    <r>
      <rPr>
        <i/>
        <sz val="12"/>
        <color theme="1"/>
        <rFont val="Times New Roman"/>
      </rPr>
      <t>Paleoceanography, doi:10.1002/2014PA002657,</t>
    </r>
  </si>
  <si>
    <t>Additional Reference:</t>
  </si>
  <si>
    <r>
      <t xml:space="preserve"> Table S3.  KNR159-5-73GGC </t>
    </r>
    <r>
      <rPr>
        <b/>
        <i/>
        <sz val="12"/>
        <color theme="1"/>
        <rFont val="Times"/>
      </rPr>
      <t>C. wuellerstorfi</t>
    </r>
    <r>
      <rPr>
        <b/>
        <sz val="12"/>
        <color theme="1"/>
        <rFont val="Times"/>
        <family val="2"/>
      </rPr>
      <t xml:space="preserve"> isotope data,  radiocarbon ages, and deglacial age model (this paper).</t>
    </r>
  </si>
  <si>
    <t>Table S1. New and published age models for RAPiD cores. Isotope data from Thornalley et al. [2010]. (Original reference: Thornalley, D.J.R., H. Elderfield, and I. N. McCave (2010), Intermediate and Deep Water Paleoceanography of the northern North Atlantic over the last 21,000 years. Paleoceanography, 25, PA1211, doi:10.1029/2009PA001833)</t>
  </si>
  <si>
    <t>New Age Model</t>
  </si>
  <si>
    <t>Lund, D. C., A. C. Tessin, J. L. Hoffman, and A. Schmittner (2015) Southwest Atlantic watermass evolution during the last deglaciation, Paleoceanography, doi:10.1002/2014PA002657,</t>
  </si>
  <si>
    <r>
      <t xml:space="preserve">Supplementary Table 4. ODP 984 Benthic Isotope [ </t>
    </r>
    <r>
      <rPr>
        <b/>
        <i/>
        <sz val="12"/>
        <color theme="1"/>
        <rFont val="Times"/>
      </rPr>
      <t>Praetorious et al. 2003</t>
    </r>
    <r>
      <rPr>
        <b/>
        <sz val="12"/>
        <color theme="1"/>
        <rFont val="Times"/>
        <family val="2"/>
      </rPr>
      <t xml:space="preserve">] and </t>
    </r>
    <r>
      <rPr>
        <b/>
        <i/>
        <sz val="12"/>
        <color theme="1"/>
        <rFont val="Times"/>
      </rPr>
      <t xml:space="preserve"> </t>
    </r>
    <r>
      <rPr>
        <b/>
        <sz val="12"/>
        <color theme="1"/>
        <rFont val="Times"/>
        <family val="2"/>
      </rPr>
      <t xml:space="preserve">new </t>
    </r>
    <r>
      <rPr>
        <b/>
        <i/>
        <sz val="12"/>
        <color theme="1"/>
        <rFont val="Times"/>
      </rPr>
      <t>N. pachyderma</t>
    </r>
    <r>
      <rPr>
        <b/>
        <sz val="12"/>
        <color theme="1"/>
        <rFont val="Times"/>
        <family val="2"/>
      </rPr>
      <t xml:space="preserve"> (left-coiling) relative abundance. Revised age model same as </t>
    </r>
    <r>
      <rPr>
        <b/>
        <i/>
        <sz val="12"/>
        <color theme="1"/>
        <rFont val="Times"/>
      </rPr>
      <t>Lund et al.</t>
    </r>
    <r>
      <rPr>
        <b/>
        <sz val="12"/>
        <color theme="1"/>
        <rFont val="Times"/>
        <family val="2"/>
      </rPr>
      <t>[2015] which includes a tie point based at 14.5 kyr BP on %</t>
    </r>
    <r>
      <rPr>
        <b/>
        <i/>
        <sz val="12"/>
        <color theme="1"/>
        <rFont val="Times"/>
      </rPr>
      <t>N. pachyderma</t>
    </r>
    <r>
      <rPr>
        <b/>
        <sz val="12"/>
        <color theme="1"/>
        <rFont val="Times"/>
        <family val="2"/>
      </rPr>
      <t xml:space="preserve"> left coiling presented here.</t>
    </r>
  </si>
  <si>
    <t>Supplementary Table 6. Revised age model for U1308. Isotope data from Hodell et al. [2008]. Hodell, D. A., J. E. T Channell., J. Curtis, O. Romero, and U. Röhl (2008), Onset of “Hudson Strait” Heinrich events in the eastern north Atlantic at the end of the middle Pleistocene transition (~640 ka)? Paleoceanography, 23, doi:10.1029/ 2008PA001591</t>
  </si>
  <si>
    <t>References:</t>
  </si>
  <si>
    <t>1. Came, R. E., D. W. Oppo, and W. B. Curry (2003), Atlantic Ocean circulation during the Younger Dryas: Insights from a new Cd/Ca record from the western subtropical South Atlantic, Paleoceanography, 18, 1086, doi:1010.1029/2003PA000888</t>
  </si>
  <si>
    <t>2. Tessin, A., and D. C. Lund (2013), Isotopically depleted carbon in the mid-depth South Atlantic during the last deglaciation, Paleoceanography, 28, doi:10.1002/palo.20026</t>
  </si>
  <si>
    <r>
      <t xml:space="preserve">3. Lund, D. C., A. C. Tessin, J. L. Hoffman, and A. Schmittner (2015) Southwest Atlantic watermass evolution during the last deglaciation, </t>
    </r>
    <r>
      <rPr>
        <i/>
        <sz val="12"/>
        <color theme="1"/>
        <rFont val="Times New Roman"/>
      </rPr>
      <t>Paleoceanography, doi:10.1002/2014PA002657,</t>
    </r>
  </si>
  <si>
    <r>
      <t xml:space="preserve">4. Curry, W. B. and D. W. Oppo (2005), Glacial water mass geometry and the distribution of </t>
    </r>
    <r>
      <rPr>
        <sz val="12"/>
        <color theme="1"/>
        <rFont val="Symbol"/>
      </rPr>
      <t>d</t>
    </r>
    <r>
      <rPr>
        <vertAlign val="superscript"/>
        <sz val="12"/>
        <color theme="1"/>
        <rFont val="Times New Roman"/>
      </rPr>
      <t>13</t>
    </r>
    <r>
      <rPr>
        <sz val="12"/>
        <color theme="1"/>
        <rFont val="Times New Roman"/>
      </rPr>
      <t xml:space="preserve">C of </t>
    </r>
    <r>
      <rPr>
        <sz val="12"/>
        <color theme="1"/>
        <rFont val="Symbol"/>
      </rPr>
      <t>S</t>
    </r>
    <r>
      <rPr>
        <sz val="12"/>
        <color theme="1"/>
        <rFont val="Times New Roman"/>
      </rPr>
      <t>CO</t>
    </r>
    <r>
      <rPr>
        <vertAlign val="subscript"/>
        <sz val="12"/>
        <color theme="1"/>
        <rFont val="Times New Roman"/>
      </rPr>
      <t>2</t>
    </r>
    <r>
      <rPr>
        <sz val="12"/>
        <color theme="1"/>
        <rFont val="Times New Roman"/>
      </rPr>
      <t xml:space="preserve"> in the western Atlantic Ocean,  </t>
    </r>
    <r>
      <rPr>
        <i/>
        <sz val="12"/>
        <color theme="1"/>
        <rFont val="Times New Roman"/>
      </rPr>
      <t>Paleoceanography</t>
    </r>
    <r>
      <rPr>
        <sz val="12"/>
        <color theme="1"/>
        <rFont val="Times New Roman"/>
      </rPr>
      <t xml:space="preserve">, </t>
    </r>
    <r>
      <rPr>
        <b/>
        <sz val="12"/>
        <color theme="1"/>
        <rFont val="Times New Roman"/>
      </rPr>
      <t>20</t>
    </r>
    <r>
      <rPr>
        <sz val="12"/>
        <color theme="1"/>
        <rFont val="Times New Roman"/>
      </rPr>
      <t>, PA1017 doi:10.1029/2004PA001021</t>
    </r>
  </si>
  <si>
    <t>5. This study (Oppo, D. W., W. B. Curry, J. F. McManus (2015) What do benthic δ13C and δ18O data tell us about Atlantic circulation during Heinrich Stadial 1? Paleoceanography 30 doi:10.1002/2014PA002667)</t>
  </si>
  <si>
    <t>6. Hoffman, J. L., and D. C. Lund (2012), Refining the stable isotope budget for Antarctic Bottom Water: New foraminiferal data from the abyssal southwestern Atlantic, Paleoceanography, 27, doi:10.1029/2011PA002216.</t>
  </si>
  <si>
    <t>7. Thornalley, D.J.R., H. Elderfield, and I. N. McCave (2010), Intermediate and Deep Water Paleoceanography of the northern North Atlantic over the last 21,000 years. Paleoceanography, 25, PA1211, doi:10.1029/2009PA001833)</t>
  </si>
  <si>
    <r>
      <t xml:space="preserve">9. Praetorius, S. K., J. F. McManus, D. W. Oppo and W. B. Curry (2008), Episodic reductions in bottom-water currents since the last ice age, </t>
    </r>
    <r>
      <rPr>
        <i/>
        <sz val="12"/>
        <color rgb="FF000000"/>
        <rFont val="Times New Roman"/>
      </rPr>
      <t>Nature Geosciences</t>
    </r>
    <r>
      <rPr>
        <sz val="12"/>
        <color rgb="FF000000"/>
        <rFont val="Times New Roman"/>
      </rPr>
      <t xml:space="preserve">, </t>
    </r>
    <r>
      <rPr>
        <b/>
        <sz val="12"/>
        <color rgb="FF000000"/>
        <rFont val="Times New Roman"/>
      </rPr>
      <t>1</t>
    </r>
    <r>
      <rPr>
        <sz val="12"/>
        <color rgb="FF000000"/>
        <rFont val="Times New Roman"/>
      </rPr>
      <t>, 449–452</t>
    </r>
  </si>
  <si>
    <t>10. Hodell, D. A., H. F. Evans, J. E. T. Channell, and J. H. Curtis (2010), Phase relationships of North Atlantic ice-rafted debris, Quat, Sci. Rev., 29, 3875–3886.</t>
  </si>
  <si>
    <t>11. Hodell, D. A., J. E. T Channell., J. Curtis, O. Romero, and U. Röhl (2008), Onset of “Hudson Strait” Heinrich events in the eastern north Atlantic at the end of the middle Pleistocene transition (~640 ka)? Paleoceanography, 23, doi:10.1029/ 2008PA001591.</t>
  </si>
  <si>
    <t>8. Rickaby, R. E. M. and H. Elderfield (2005), Evidence from the high-latitude North Atlantic for variations in Antarctic Intermediate Water flow during the last deglaciation, Geochemistry, Geophysics, Geosystems, 6, Q05001 doi:10.1029/2004GC000858.</t>
  </si>
  <si>
    <t xml:space="preserve">#----------------------------------------------------------------------- </t>
  </si>
  <si>
    <t xml:space="preserve">#                World Data Center for Paleoclimatology, Boulder </t>
  </si>
  <si>
    <t xml:space="preserve">#                                  and </t>
  </si>
  <si>
    <t xml:space="preserve">#                     NOAA Paleoclimatology Program </t>
  </si>
  <si>
    <t xml:space="preserve"># NOTE: Please cite Publication, and Online_Resource and date accessed when using these data. </t>
  </si>
  <si>
    <t xml:space="preserve"># If there is no publication information, please cite Investigators, Title, and Online_Resource and date accessed. </t>
  </si>
  <si>
    <t>#</t>
  </si>
  <si>
    <t xml:space="preserve"># </t>
  </si>
  <si>
    <t># Description/Documentation lines begin with #</t>
  </si>
  <si>
    <t># Data lines have no #</t>
  </si>
  <si>
    <t># Archive: Paleoceanography</t>
  </si>
  <si>
    <t>#--------------------</t>
  </si>
  <si>
    <t># Contribution_Date</t>
  </si>
  <si>
    <t>Date: 2015-04-13</t>
  </si>
  <si>
    <t># Title</t>
  </si>
  <si>
    <t># Investigators</t>
  </si>
  <si>
    <t>Investigators: Oppo, D.W.; Curry, W.B.; McManus, J.F.</t>
  </si>
  <si>
    <t># Description_and_Notes</t>
  </si>
  <si>
    <t xml:space="preserve">Description: Benthic isotope data from Atlantic cores used by Oppo et al. 2015. </t>
  </si>
  <si>
    <t xml:space="preserve"># Publication </t>
  </si>
  <si>
    <t>Authors: Oppo, D.W., W.B. Curry, and J.F. McManus</t>
  </si>
  <si>
    <t xml:space="preserve">Published_Date_or_Year: 2015-04-13  </t>
  </si>
  <si>
    <t xml:space="preserve">Published_Title: What do benthic d13C and d18O data tell us about Atlantic circulation during Heinrich Stadial 1? </t>
  </si>
  <si>
    <t>Journal_Name: Paleoceanography</t>
  </si>
  <si>
    <t>Volume: 30</t>
  </si>
  <si>
    <t xml:space="preserve">Edition: </t>
  </si>
  <si>
    <t xml:space="preserve">Issue: </t>
  </si>
  <si>
    <t xml:space="preserve">Pages: </t>
  </si>
  <si>
    <t>DOI: 10.1002/2014PA002667</t>
  </si>
  <si>
    <t>Online_Resource: http://onlinelibrary.wiley.com/doi/10.1002/2014PA002667/full</t>
  </si>
  <si>
    <t xml:space="preserve">Full_Citation: </t>
  </si>
  <si>
    <t>Abstract: Approximately synchronous with the onset of Heinrich Stadial 1 (HS1), d13C decreased throughout most of the upper (~1000-2500 m) Atlantic, and at some deeper North Atlantic sites. This early deglacial d13C decrease has been alternatively attributed to a reduced fraction of high-d13C North Atlantic Deep Water (NADW) or to a decrease in the NADW d13C source value. Here we present new benthic d18O and d13C records from three relatively shallow (~1450-1650 m) subpolar Northeast Atlantic cores. With published data from other cores, these data form a depth transect (~1200-3900 m) in the subpolar Northeast Atlantic. We compare Last Glacial Maximum (LGM) and HS1 data from this transect with data from a depth transect of cores from the Brazil Margin. The largest LGM-to-HS1 decreases in both benthic d13C and d18O occurred in upper waters containing the highest NADW fraction during the LGM. We show that the d13C decrease can be explained entirely by a lower NADW d13C source value, entirely by a decrease in the proportion of NADW relative to Southern Ocean Water, or by a combination of these mechanisms. However, building on insights from model simulations, we hypothesize that reduced ventilation due to a weakened but still active Atlantic Meridional Overturning Circulation also contributed to the low d13C values in the upper North Atlantic. We suggest that the benthic d18O gradients above ~2300 m at both core transects indicate the depth to which heat and North Atlantic deglacial freshwater had mixed into the subsurface ocean by early HS1.</t>
  </si>
  <si>
    <t>#------------------</t>
  </si>
  <si>
    <t xml:space="preserve"># Funding_Agency </t>
  </si>
  <si>
    <t>Funding_Agency_Name: US National Science Foundation</t>
  </si>
  <si>
    <t>Grant:  OCE13-35191, OCE07-50880, OCE05-84911</t>
  </si>
  <si>
    <t># Atlantic Ocean 23,000 Year Benthic Foraminifera Stable Isotope Data</t>
  </si>
  <si>
    <t># Original_Source_URL: ftp://ftp.ncdc.noaa.gov/pub/data/paleo/contributions_by_author/oppo2015/oppo2015odp984.txt</t>
  </si>
  <si>
    <t>Study_Name: Atlantic Ocean 23,000 Year Benthic Foraminifera Stable Isotope Data</t>
  </si>
  <si>
    <t># Online_Resource: http://ncdc.noaa.gov/paleo/study/18 496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</si>
</sst>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Red]\-0_)"/>
    <numFmt numFmtId="165" formatCode="0.000"/>
  </numFmts>
  <fonts count="32" x14ac:knownFonts="1">
    <font>
      <sz val="12"/>
      <color theme="1"/>
      <name val="Times"/>
      <family val="2"/>
    </font>
    <font>
      <sz val="12"/>
      <color rgb="FF9C6500"/>
      <name val="Times"/>
      <family val="2"/>
    </font>
    <font>
      <b/>
      <sz val="12"/>
      <color theme="1"/>
      <name val="Times"/>
      <family val="2"/>
    </font>
    <font>
      <b/>
      <sz val="12"/>
      <color theme="1"/>
      <name val="Calibri"/>
      <family val="2"/>
      <scheme val="minor"/>
    </font>
    <font>
      <sz val="12"/>
      <color theme="1"/>
      <name val="Cambria"/>
      <scheme val="major"/>
    </font>
    <font>
      <sz val="12"/>
      <color rgb="FF000000"/>
      <name val="Cambria"/>
      <scheme val="major"/>
    </font>
    <font>
      <sz val="12"/>
      <name val="Times"/>
    </font>
    <font>
      <sz val="12"/>
      <name val="Cambria"/>
      <scheme val="major"/>
    </font>
    <font>
      <sz val="10"/>
      <name val="Verdana"/>
    </font>
    <font>
      <u/>
      <sz val="12"/>
      <color theme="10"/>
      <name val="Times"/>
      <family val="2"/>
    </font>
    <font>
      <u/>
      <sz val="12"/>
      <color theme="11"/>
      <name val="Times"/>
      <family val="2"/>
    </font>
    <font>
      <sz val="12"/>
      <color rgb="FF000000"/>
      <name val="Times"/>
      <family val="2"/>
    </font>
    <font>
      <b/>
      <sz val="10"/>
      <name val="Arial"/>
    </font>
    <font>
      <sz val="12"/>
      <color rgb="FF9C0006"/>
      <name val="Times"/>
      <family val="2"/>
    </font>
    <font>
      <b/>
      <sz val="12"/>
      <color rgb="FFFA7D00"/>
      <name val="Times"/>
      <family val="2"/>
    </font>
    <font>
      <i/>
      <sz val="12"/>
      <color theme="1"/>
      <name val="Cambria"/>
      <scheme val="major"/>
    </font>
    <font>
      <sz val="10"/>
      <name val="Arial"/>
    </font>
    <font>
      <sz val="12"/>
      <color rgb="FF000000"/>
      <name val="Calibri"/>
      <family val="2"/>
      <scheme val="minor"/>
    </font>
    <font>
      <b/>
      <i/>
      <sz val="12"/>
      <color theme="1"/>
      <name val="Times"/>
    </font>
    <font>
      <b/>
      <sz val="10"/>
      <name val="Verdana"/>
    </font>
    <font>
      <b/>
      <sz val="12"/>
      <color rgb="FF000000"/>
      <name val="Times"/>
    </font>
    <font>
      <sz val="10"/>
      <name val="MS Sans Serif"/>
    </font>
    <font>
      <b/>
      <sz val="12"/>
      <color rgb="FF000000"/>
      <name val="Calibri"/>
      <family val="2"/>
      <scheme val="minor"/>
    </font>
    <font>
      <sz val="12"/>
      <color theme="1"/>
      <name val="Times New Roman"/>
    </font>
    <font>
      <i/>
      <sz val="12"/>
      <color theme="1"/>
      <name val="Times New Roman"/>
    </font>
    <font>
      <sz val="12"/>
      <color rgb="FF000000"/>
      <name val="Times New Roman"/>
    </font>
    <font>
      <i/>
      <sz val="12"/>
      <color rgb="FF000000"/>
      <name val="Times New Roman"/>
    </font>
    <font>
      <b/>
      <sz val="12"/>
      <color rgb="FF000000"/>
      <name val="Times New Roman"/>
    </font>
    <font>
      <sz val="12"/>
      <color theme="1"/>
      <name val="Symbol"/>
    </font>
    <font>
      <vertAlign val="superscript"/>
      <sz val="12"/>
      <color theme="1"/>
      <name val="Times New Roman"/>
    </font>
    <font>
      <vertAlign val="subscript"/>
      <sz val="12"/>
      <color theme="1"/>
      <name val="Times New Roman"/>
    </font>
    <font>
      <b/>
      <sz val="12"/>
      <color theme="1"/>
      <name val="Times New Roman"/>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rgb="FFFFC7CE"/>
      </patternFill>
    </fill>
    <fill>
      <patternFill patternType="solid">
        <fgColor rgb="FFF2F2F2"/>
      </patternFill>
    </fill>
  </fills>
  <borders count="44">
    <border>
      <left/>
      <right/>
      <top/>
      <bottom/>
      <diagonal/>
    </border>
    <border>
      <left style="hair">
        <color auto="1"/>
      </left>
      <right style="hair">
        <color auto="1"/>
      </right>
      <top style="hair">
        <color auto="1"/>
      </top>
      <bottom style="hair">
        <color auto="1"/>
      </bottom>
      <diagonal/>
    </border>
    <border>
      <left style="thick">
        <color auto="1"/>
      </left>
      <right style="hair">
        <color auto="1"/>
      </right>
      <top style="thick">
        <color auto="1"/>
      </top>
      <bottom style="medium">
        <color auto="1"/>
      </bottom>
      <diagonal/>
    </border>
    <border>
      <left style="hair">
        <color auto="1"/>
      </left>
      <right style="hair">
        <color auto="1"/>
      </right>
      <top style="thick">
        <color auto="1"/>
      </top>
      <bottom style="medium">
        <color auto="1"/>
      </bottom>
      <diagonal/>
    </border>
    <border>
      <left style="hair">
        <color auto="1"/>
      </left>
      <right/>
      <top style="thick">
        <color auto="1"/>
      </top>
      <bottom style="medium">
        <color auto="1"/>
      </bottom>
      <diagonal/>
    </border>
    <border>
      <left style="medium">
        <color auto="1"/>
      </left>
      <right style="hair">
        <color auto="1"/>
      </right>
      <top style="thick">
        <color auto="1"/>
      </top>
      <bottom style="medium">
        <color auto="1"/>
      </bottom>
      <diagonal/>
    </border>
    <border>
      <left style="hair">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top style="hair">
        <color auto="1"/>
      </top>
      <bottom style="thick">
        <color auto="1"/>
      </bottom>
      <diagonal/>
    </border>
    <border>
      <left style="medium">
        <color auto="1"/>
      </left>
      <right style="hair">
        <color auto="1"/>
      </right>
      <top style="hair">
        <color auto="1"/>
      </top>
      <bottom style="thick">
        <color auto="1"/>
      </bottom>
      <diagonal/>
    </border>
    <border>
      <left style="hair">
        <color auto="1"/>
      </left>
      <right style="medium">
        <color auto="1"/>
      </right>
      <top style="hair">
        <color auto="1"/>
      </top>
      <bottom style="thick">
        <color auto="1"/>
      </bottom>
      <diagonal/>
    </border>
    <border>
      <left style="medium">
        <color auto="1"/>
      </left>
      <right style="thick">
        <color auto="1"/>
      </right>
      <top style="hair">
        <color auto="1"/>
      </top>
      <bottom style="thick">
        <color auto="1"/>
      </bottom>
      <diagonal/>
    </border>
    <border>
      <left/>
      <right/>
      <top style="hair">
        <color auto="1"/>
      </top>
      <bottom style="hair">
        <color auto="1"/>
      </bottom>
      <diagonal/>
    </border>
    <border>
      <left style="medium">
        <color auto="1"/>
      </left>
      <right style="medium">
        <color auto="1"/>
      </right>
      <top style="hair">
        <color auto="1"/>
      </top>
      <bottom style="hair">
        <color auto="1"/>
      </bottom>
      <diagonal/>
    </border>
    <border>
      <left/>
      <right style="thick">
        <color auto="1"/>
      </right>
      <top style="thick">
        <color auto="1"/>
      </top>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style="thick">
        <color auto="1"/>
      </top>
      <bottom/>
      <diagonal/>
    </border>
    <border>
      <left/>
      <right style="medium">
        <color auto="1"/>
      </right>
      <top/>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medium">
        <color auto="1"/>
      </right>
      <top style="hair">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medium">
        <color auto="1"/>
      </right>
      <top/>
      <bottom style="hair">
        <color auto="1"/>
      </bottom>
      <diagonal/>
    </border>
    <border>
      <left style="thin">
        <color auto="1"/>
      </left>
      <right/>
      <top/>
      <bottom/>
      <diagonal/>
    </border>
  </borders>
  <cellStyleXfs count="256">
    <xf numFmtId="0" fontId="0" fillId="0" borderId="0"/>
    <xf numFmtId="0" fontId="1" fillId="2"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3" fillId="5" borderId="0" applyNumberFormat="0" applyBorder="0" applyAlignment="0" applyProtection="0"/>
    <xf numFmtId="0" fontId="14" fillId="6" borderId="24" applyNumberFormat="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28">
    <xf numFmtId="0" fontId="0" fillId="0" borderId="0" xfId="0"/>
    <xf numFmtId="0" fontId="3" fillId="0" borderId="0" xfId="0" applyFont="1"/>
    <xf numFmtId="2" fontId="0" fillId="0" borderId="0" xfId="0" applyNumberFormat="1"/>
    <xf numFmtId="0" fontId="0" fillId="0" borderId="1" xfId="0" applyBorder="1"/>
    <xf numFmtId="0" fontId="4" fillId="0" borderId="2" xfId="0" applyFont="1" applyBorder="1" applyAlignment="1">
      <alignment horizontal="left"/>
    </xf>
    <xf numFmtId="0" fontId="4" fillId="0" borderId="3" xfId="0" applyFont="1" applyBorder="1"/>
    <xf numFmtId="0" fontId="4" fillId="0" borderId="4" xfId="0" applyFont="1" applyBorder="1"/>
    <xf numFmtId="2" fontId="4" fillId="0" borderId="5" xfId="0" applyNumberFormat="1" applyFont="1" applyBorder="1"/>
    <xf numFmtId="2" fontId="4" fillId="0" borderId="3" xfId="0" applyNumberFormat="1" applyFont="1" applyBorder="1"/>
    <xf numFmtId="2" fontId="4" fillId="0" borderId="4" xfId="0" applyNumberFormat="1" applyFont="1" applyBorder="1"/>
    <xf numFmtId="1" fontId="4" fillId="0" borderId="6" xfId="0" applyNumberFormat="1" applyFont="1" applyBorder="1"/>
    <xf numFmtId="0" fontId="4" fillId="0" borderId="5" xfId="0" applyFont="1" applyBorder="1"/>
    <xf numFmtId="0" fontId="4" fillId="0" borderId="6" xfId="0" applyFont="1" applyBorder="1"/>
    <xf numFmtId="0" fontId="4" fillId="0" borderId="7" xfId="0" applyFont="1" applyBorder="1"/>
    <xf numFmtId="0" fontId="0" fillId="3" borderId="1" xfId="0" applyFill="1" applyBorder="1"/>
    <xf numFmtId="0" fontId="0" fillId="4" borderId="0" xfId="0" applyFill="1"/>
    <xf numFmtId="0" fontId="0" fillId="3" borderId="0" xfId="0" applyFill="1" applyBorder="1"/>
    <xf numFmtId="0" fontId="6" fillId="0" borderId="1" xfId="1" applyFont="1" applyFill="1" applyBorder="1"/>
    <xf numFmtId="0" fontId="6" fillId="0" borderId="14" xfId="1" applyFont="1" applyFill="1" applyBorder="1"/>
    <xf numFmtId="2" fontId="6" fillId="0" borderId="16" xfId="1" applyNumberFormat="1" applyFont="1" applyFill="1" applyBorder="1" applyAlignment="1">
      <alignment horizontal="center"/>
    </xf>
    <xf numFmtId="2" fontId="6" fillId="0" borderId="14" xfId="1" applyNumberFormat="1" applyFont="1" applyFill="1" applyBorder="1" applyAlignment="1">
      <alignment horizontal="center"/>
    </xf>
    <xf numFmtId="2" fontId="6" fillId="0" borderId="15" xfId="1" applyNumberFormat="1" applyFont="1" applyFill="1" applyBorder="1" applyAlignment="1">
      <alignment horizontal="center"/>
    </xf>
    <xf numFmtId="1" fontId="6" fillId="0" borderId="17" xfId="1" applyNumberFormat="1" applyFont="1" applyFill="1" applyBorder="1" applyAlignment="1">
      <alignment horizontal="center"/>
    </xf>
    <xf numFmtId="0" fontId="6" fillId="0" borderId="16" xfId="1" applyFont="1" applyFill="1" applyBorder="1" applyAlignment="1">
      <alignment horizontal="center"/>
    </xf>
    <xf numFmtId="0" fontId="6" fillId="0" borderId="17" xfId="1" applyFont="1" applyFill="1" applyBorder="1" applyAlignment="1">
      <alignment horizontal="center"/>
    </xf>
    <xf numFmtId="0" fontId="6" fillId="0" borderId="18" xfId="1" applyFont="1" applyFill="1" applyBorder="1" applyAlignment="1">
      <alignment horizontal="center"/>
    </xf>
    <xf numFmtId="0" fontId="6" fillId="0" borderId="13" xfId="1" applyFont="1" applyFill="1" applyBorder="1" applyAlignment="1"/>
    <xf numFmtId="0" fontId="7" fillId="0" borderId="15" xfId="1" applyFont="1" applyFill="1" applyBorder="1" applyAlignment="1">
      <alignment horizontal="right"/>
    </xf>
    <xf numFmtId="0" fontId="11" fillId="0" borderId="0" xfId="0" applyFont="1"/>
    <xf numFmtId="0" fontId="2" fillId="0" borderId="0" xfId="0" applyFont="1"/>
    <xf numFmtId="0" fontId="2" fillId="0" borderId="0" xfId="0" applyFont="1" applyFill="1"/>
    <xf numFmtId="0" fontId="12" fillId="0" borderId="0" xfId="0" applyFont="1" applyFill="1"/>
    <xf numFmtId="0" fontId="8" fillId="0" borderId="0" xfId="0" applyFont="1"/>
    <xf numFmtId="0" fontId="4" fillId="0" borderId="21" xfId="0" applyFont="1" applyBorder="1"/>
    <xf numFmtId="0" fontId="6" fillId="0" borderId="23" xfId="1" applyFont="1" applyFill="1" applyBorder="1" applyAlignment="1">
      <alignment horizontal="center"/>
    </xf>
    <xf numFmtId="0" fontId="0" fillId="0" borderId="0" xfId="0" applyFill="1"/>
    <xf numFmtId="0" fontId="16" fillId="0" borderId="0" xfId="0" applyFont="1"/>
    <xf numFmtId="0" fontId="17" fillId="0" borderId="0" xfId="0" applyFont="1"/>
    <xf numFmtId="0" fontId="0" fillId="0" borderId="0" xfId="0" applyFont="1" applyFill="1"/>
    <xf numFmtId="0" fontId="19" fillId="0" borderId="0" xfId="0" applyFont="1"/>
    <xf numFmtId="0" fontId="20" fillId="0" borderId="27" xfId="0" applyFont="1" applyBorder="1"/>
    <xf numFmtId="0" fontId="2" fillId="0" borderId="27" xfId="0" applyFont="1" applyBorder="1"/>
    <xf numFmtId="2" fontId="2" fillId="0" borderId="0" xfId="0" applyNumberFormat="1" applyFont="1" applyFill="1"/>
    <xf numFmtId="2" fontId="0" fillId="0" borderId="0" xfId="0" applyNumberFormat="1" applyFill="1"/>
    <xf numFmtId="165" fontId="0" fillId="0" borderId="0" xfId="0" applyNumberFormat="1" applyFill="1"/>
    <xf numFmtId="0" fontId="21" fillId="0" borderId="0" xfId="0" applyFont="1" applyFill="1"/>
    <xf numFmtId="0" fontId="6" fillId="0" borderId="0" xfId="0" applyFont="1" applyFill="1"/>
    <xf numFmtId="165" fontId="6" fillId="0" borderId="0" xfId="0" applyNumberFormat="1" applyFont="1" applyFill="1"/>
    <xf numFmtId="0" fontId="6" fillId="0" borderId="0" xfId="116" applyFont="1" applyFill="1"/>
    <xf numFmtId="2" fontId="17" fillId="0" borderId="0" xfId="0" applyNumberFormat="1" applyFont="1"/>
    <xf numFmtId="0" fontId="6" fillId="0" borderId="24" xfId="117" applyFont="1" applyFill="1"/>
    <xf numFmtId="0" fontId="0" fillId="0" borderId="25" xfId="0" applyFont="1" applyFill="1" applyBorder="1"/>
    <xf numFmtId="0" fontId="6" fillId="0" borderId="25" xfId="0" applyFont="1" applyFill="1" applyBorder="1"/>
    <xf numFmtId="0" fontId="11" fillId="0" borderId="25" xfId="0" applyFont="1" applyFill="1" applyBorder="1"/>
    <xf numFmtId="0" fontId="0" fillId="0" borderId="26" xfId="0" applyFont="1" applyFill="1" applyBorder="1"/>
    <xf numFmtId="0" fontId="22" fillId="0" borderId="0" xfId="0" applyFont="1"/>
    <xf numFmtId="2" fontId="22" fillId="0" borderId="0" xfId="0" applyNumberFormat="1" applyFont="1"/>
    <xf numFmtId="0" fontId="4" fillId="0" borderId="8" xfId="0" applyFont="1" applyFill="1" applyBorder="1" applyAlignment="1"/>
    <xf numFmtId="0" fontId="4" fillId="0" borderId="1" xfId="0" applyFont="1" applyFill="1" applyBorder="1"/>
    <xf numFmtId="0" fontId="4" fillId="0" borderId="9" xfId="0" applyFont="1" applyFill="1" applyBorder="1" applyAlignment="1">
      <alignment horizontal="right"/>
    </xf>
    <xf numFmtId="2" fontId="4" fillId="0" borderId="10" xfId="0" applyNumberFormat="1" applyFont="1" applyFill="1" applyBorder="1" applyAlignment="1">
      <alignment horizontal="center"/>
    </xf>
    <xf numFmtId="2" fontId="4" fillId="0" borderId="1" xfId="0" applyNumberFormat="1" applyFont="1" applyFill="1" applyBorder="1" applyAlignment="1">
      <alignment horizontal="center"/>
    </xf>
    <xf numFmtId="2" fontId="4" fillId="0" borderId="9" xfId="0" applyNumberFormat="1" applyFont="1" applyFill="1" applyBorder="1" applyAlignment="1">
      <alignment horizontal="center"/>
    </xf>
    <xf numFmtId="1" fontId="4" fillId="0" borderId="11" xfId="0" applyNumberFormat="1" applyFont="1" applyFill="1" applyBorder="1" applyAlignment="1">
      <alignment horizontal="center"/>
    </xf>
    <xf numFmtId="0" fontId="5" fillId="0" borderId="10" xfId="0" applyFont="1" applyFill="1" applyBorder="1" applyAlignment="1">
      <alignment horizontal="center"/>
    </xf>
    <xf numFmtId="2" fontId="5" fillId="0" borderId="1" xfId="0" applyNumberFormat="1" applyFont="1" applyFill="1" applyBorder="1" applyAlignment="1">
      <alignment horizontal="center"/>
    </xf>
    <xf numFmtId="2" fontId="5" fillId="0" borderId="9" xfId="0" applyNumberFormat="1" applyFont="1" applyFill="1" applyBorder="1" applyAlignment="1">
      <alignment horizontal="center"/>
    </xf>
    <xf numFmtId="1" fontId="5" fillId="0" borderId="11" xfId="0" applyNumberFormat="1" applyFont="1" applyFill="1" applyBorder="1" applyAlignment="1">
      <alignment horizontal="center"/>
    </xf>
    <xf numFmtId="2" fontId="4" fillId="0" borderId="11" xfId="0" applyNumberFormat="1" applyFont="1" applyFill="1" applyBorder="1" applyAlignment="1">
      <alignment horizontal="center"/>
    </xf>
    <xf numFmtId="0" fontId="4" fillId="0" borderId="12" xfId="0" applyFont="1" applyFill="1" applyBorder="1" applyAlignment="1">
      <alignment horizontal="center"/>
    </xf>
    <xf numFmtId="0" fontId="4" fillId="0" borderId="22" xfId="0" applyFont="1" applyFill="1" applyBorder="1" applyAlignment="1">
      <alignment horizontal="center"/>
    </xf>
    <xf numFmtId="2" fontId="5" fillId="0" borderId="10" xfId="0" applyNumberFormat="1" applyFont="1" applyFill="1" applyBorder="1" applyAlignment="1">
      <alignment horizontal="center"/>
    </xf>
    <xf numFmtId="0" fontId="4" fillId="0" borderId="11" xfId="0" applyFont="1" applyFill="1" applyBorder="1" applyAlignment="1">
      <alignment horizontal="center"/>
    </xf>
    <xf numFmtId="0" fontId="4" fillId="0" borderId="20" xfId="0" applyFont="1" applyFill="1" applyBorder="1" applyAlignment="1">
      <alignment horizontal="center"/>
    </xf>
    <xf numFmtId="0" fontId="4" fillId="0" borderId="10" xfId="0" applyFont="1" applyFill="1" applyBorder="1" applyAlignment="1">
      <alignment horizontal="center"/>
    </xf>
    <xf numFmtId="0" fontId="7" fillId="0" borderId="8" xfId="0" applyFont="1" applyFill="1" applyBorder="1" applyAlignment="1"/>
    <xf numFmtId="0" fontId="7" fillId="0" borderId="1" xfId="0" applyFont="1" applyFill="1" applyBorder="1" applyAlignment="1"/>
    <xf numFmtId="0" fontId="7" fillId="0" borderId="9" xfId="0" applyFont="1" applyFill="1" applyBorder="1" applyAlignment="1">
      <alignment horizontal="right"/>
    </xf>
    <xf numFmtId="2" fontId="7" fillId="0" borderId="10" xfId="0" applyNumberFormat="1" applyFont="1" applyFill="1" applyBorder="1" applyAlignment="1">
      <alignment horizontal="center"/>
    </xf>
    <xf numFmtId="2" fontId="7" fillId="0" borderId="1" xfId="0" applyNumberFormat="1" applyFont="1" applyFill="1" applyBorder="1" applyAlignment="1">
      <alignment horizontal="center"/>
    </xf>
    <xf numFmtId="2" fontId="7" fillId="0" borderId="9" xfId="0" applyNumberFormat="1" applyFont="1" applyFill="1" applyBorder="1" applyAlignment="1">
      <alignment horizontal="center"/>
    </xf>
    <xf numFmtId="1" fontId="7" fillId="0" borderId="11" xfId="0" applyNumberFormat="1" applyFont="1" applyFill="1" applyBorder="1" applyAlignment="1">
      <alignment horizontal="center"/>
    </xf>
    <xf numFmtId="0" fontId="7" fillId="0" borderId="10" xfId="0" applyFont="1" applyFill="1" applyBorder="1" applyAlignment="1">
      <alignment horizontal="center"/>
    </xf>
    <xf numFmtId="0" fontId="7" fillId="0" borderId="12" xfId="0" applyFont="1" applyFill="1" applyBorder="1" applyAlignment="1">
      <alignment horizontal="center"/>
    </xf>
    <xf numFmtId="0" fontId="7" fillId="0" borderId="20" xfId="0" applyFont="1" applyFill="1" applyBorder="1" applyAlignment="1">
      <alignment horizontal="center"/>
    </xf>
    <xf numFmtId="164" fontId="8" fillId="0" borderId="8" xfId="0" applyNumberFormat="1" applyFont="1" applyFill="1" applyBorder="1" applyAlignment="1"/>
    <xf numFmtId="0" fontId="0" fillId="0" borderId="1" xfId="0" applyFill="1" applyBorder="1" applyAlignment="1" applyProtection="1">
      <alignment horizontal="right"/>
    </xf>
    <xf numFmtId="0" fontId="4" fillId="0" borderId="9" xfId="0" applyFont="1" applyFill="1" applyBorder="1" applyAlignment="1" applyProtection="1">
      <alignment horizontal="right"/>
    </xf>
    <xf numFmtId="164" fontId="8" fillId="0" borderId="0" xfId="0" applyNumberFormat="1" applyFont="1" applyFill="1" applyAlignment="1"/>
    <xf numFmtId="0" fontId="0" fillId="0" borderId="0" xfId="0" applyFill="1" applyAlignment="1" applyProtection="1">
      <alignment horizontal="right"/>
    </xf>
    <xf numFmtId="2" fontId="4"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4" fillId="0" borderId="0" xfId="0" applyFont="1" applyFill="1" applyBorder="1"/>
    <xf numFmtId="0" fontId="4" fillId="0" borderId="0" xfId="0" applyFont="1" applyFill="1" applyBorder="1" applyAlignment="1">
      <alignment horizontal="right"/>
    </xf>
    <xf numFmtId="164" fontId="8" fillId="0" borderId="1" xfId="0" applyNumberFormat="1" applyFont="1" applyFill="1" applyBorder="1" applyAlignment="1">
      <alignment horizontal="right"/>
    </xf>
    <xf numFmtId="0" fontId="5" fillId="0" borderId="1" xfId="0" applyFont="1" applyFill="1" applyBorder="1"/>
    <xf numFmtId="0" fontId="5" fillId="0" borderId="9" xfId="0" applyFont="1" applyFill="1" applyBorder="1" applyAlignment="1">
      <alignment horizontal="right"/>
    </xf>
    <xf numFmtId="0" fontId="4" fillId="0" borderId="1" xfId="0" applyFont="1" applyFill="1" applyBorder="1" applyAlignment="1"/>
    <xf numFmtId="0" fontId="0" fillId="0" borderId="19" xfId="0" applyFill="1" applyBorder="1"/>
    <xf numFmtId="0" fontId="4" fillId="0" borderId="0" xfId="0" applyFont="1" applyFill="1" applyBorder="1" applyAlignment="1">
      <alignment horizontal="left"/>
    </xf>
    <xf numFmtId="2" fontId="4" fillId="0" borderId="30" xfId="0" applyNumberFormat="1" applyFont="1" applyFill="1" applyBorder="1" applyAlignment="1">
      <alignment horizontal="center"/>
    </xf>
    <xf numFmtId="2" fontId="4" fillId="0" borderId="31" xfId="0" applyNumberFormat="1" applyFont="1" applyFill="1" applyBorder="1" applyAlignment="1">
      <alignment horizontal="center"/>
    </xf>
    <xf numFmtId="1" fontId="4" fillId="0" borderId="31" xfId="0" applyNumberFormat="1" applyFont="1" applyFill="1" applyBorder="1" applyAlignment="1">
      <alignment horizontal="center"/>
    </xf>
    <xf numFmtId="2" fontId="4" fillId="0" borderId="32" xfId="0" applyNumberFormat="1" applyFont="1" applyFill="1" applyBorder="1" applyAlignment="1">
      <alignment horizontal="center"/>
    </xf>
    <xf numFmtId="2" fontId="4" fillId="0" borderId="33" xfId="0" applyNumberFormat="1" applyFont="1" applyFill="1" applyBorder="1" applyAlignment="1">
      <alignment horizontal="center"/>
    </xf>
    <xf numFmtId="1" fontId="4" fillId="0" borderId="33" xfId="0" applyNumberFormat="1" applyFont="1" applyFill="1" applyBorder="1" applyAlignment="1">
      <alignment horizontal="center"/>
    </xf>
    <xf numFmtId="0" fontId="4" fillId="0" borderId="35" xfId="0" applyFont="1" applyFill="1" applyBorder="1" applyAlignment="1">
      <alignment horizontal="center"/>
    </xf>
    <xf numFmtId="2" fontId="4" fillId="0" borderId="36" xfId="0" applyNumberFormat="1" applyFont="1" applyFill="1" applyBorder="1" applyAlignment="1">
      <alignment horizontal="center"/>
    </xf>
    <xf numFmtId="2" fontId="4" fillId="0" borderId="37" xfId="0" applyNumberFormat="1" applyFont="1" applyFill="1" applyBorder="1" applyAlignment="1">
      <alignment horizontal="center"/>
    </xf>
    <xf numFmtId="1" fontId="4" fillId="0" borderId="38" xfId="0" applyNumberFormat="1" applyFont="1" applyFill="1" applyBorder="1" applyAlignment="1">
      <alignment horizontal="center"/>
    </xf>
    <xf numFmtId="0" fontId="4" fillId="0" borderId="39" xfId="0" applyFont="1" applyFill="1" applyBorder="1" applyAlignment="1">
      <alignment horizontal="center"/>
    </xf>
    <xf numFmtId="2" fontId="4" fillId="0" borderId="40" xfId="0" applyNumberFormat="1" applyFont="1" applyFill="1" applyBorder="1" applyAlignment="1">
      <alignment horizontal="center"/>
    </xf>
    <xf numFmtId="2" fontId="4" fillId="0" borderId="41" xfId="0" applyNumberFormat="1" applyFont="1" applyFill="1" applyBorder="1" applyAlignment="1">
      <alignment horizontal="center"/>
    </xf>
    <xf numFmtId="1" fontId="4" fillId="0" borderId="42" xfId="0" applyNumberFormat="1" applyFont="1" applyFill="1" applyBorder="1" applyAlignment="1">
      <alignment horizontal="center"/>
    </xf>
    <xf numFmtId="0" fontId="4" fillId="0" borderId="43" xfId="0" applyFont="1" applyFill="1" applyBorder="1" applyAlignment="1">
      <alignment horizontal="center"/>
    </xf>
    <xf numFmtId="1" fontId="4" fillId="0" borderId="26" xfId="0" applyNumberFormat="1" applyFont="1" applyFill="1" applyBorder="1" applyAlignment="1">
      <alignment horizontal="center"/>
    </xf>
    <xf numFmtId="0" fontId="4" fillId="0" borderId="29" xfId="0" applyFont="1" applyFill="1" applyBorder="1" applyAlignment="1">
      <alignment horizontal="center"/>
    </xf>
    <xf numFmtId="0" fontId="4" fillId="0" borderId="34" xfId="0" applyFont="1" applyFill="1" applyBorder="1" applyAlignment="1">
      <alignment horizontal="center"/>
    </xf>
    <xf numFmtId="0" fontId="4" fillId="0" borderId="30" xfId="0" applyFont="1" applyFill="1" applyBorder="1" applyAlignment="1" applyProtection="1">
      <alignment horizontal="right"/>
    </xf>
    <xf numFmtId="0" fontId="4" fillId="0" borderId="43" xfId="0" applyFont="1" applyFill="1" applyBorder="1" applyAlignment="1">
      <alignment horizontal="right"/>
    </xf>
    <xf numFmtId="0" fontId="23" fillId="0" borderId="0" xfId="0" applyFont="1"/>
    <xf numFmtId="0" fontId="25" fillId="0" borderId="0" xfId="0" applyFont="1"/>
    <xf numFmtId="0" fontId="4" fillId="0" borderId="28" xfId="0" applyFont="1" applyFill="1" applyBorder="1" applyAlignment="1">
      <alignment vertical="top" wrapText="1"/>
    </xf>
    <xf numFmtId="0" fontId="0" fillId="0" borderId="28" xfId="0" applyFill="1" applyBorder="1" applyAlignment="1">
      <alignment vertical="top" wrapText="1"/>
    </xf>
    <xf numFmtId="0" fontId="0" fillId="0" borderId="28" xfId="0" applyFill="1" applyBorder="1" applyAlignment="1">
      <alignment wrapText="1"/>
    </xf>
    <xf numFmtId="0" fontId="0" fillId="0" borderId="21" xfId="0" applyFill="1" applyBorder="1" applyAlignment="1">
      <alignment wrapText="1"/>
    </xf>
  </cellXfs>
  <cellStyles count="256">
    <cellStyle name="Bad" xfId="116" builtinId="27"/>
    <cellStyle name="Calculation" xfId="117" builtinId="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Neutral" xfId="1" builtinId="2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tabSelected="1" workbookViewId="0"/>
  </sheetViews>
  <sheetFormatPr defaultColWidth="11" defaultRowHeight="15.75" x14ac:dyDescent="0.25"/>
  <sheetData>
    <row r="1" spans="1:1" x14ac:dyDescent="0.25">
      <c r="A1" t="s">
        <v>260</v>
      </c>
    </row>
    <row r="2" spans="1:1" x14ac:dyDescent="0.25">
      <c r="A2" t="s">
        <v>224</v>
      </c>
    </row>
    <row r="3" spans="1:1" x14ac:dyDescent="0.25">
      <c r="A3" t="s">
        <v>225</v>
      </c>
    </row>
    <row r="4" spans="1:1" x14ac:dyDescent="0.25">
      <c r="A4" t="s">
        <v>226</v>
      </c>
    </row>
    <row r="5" spans="1:1" x14ac:dyDescent="0.25">
      <c r="A5" t="s">
        <v>227</v>
      </c>
    </row>
    <row r="6" spans="1:1" x14ac:dyDescent="0.25">
      <c r="A6" t="s">
        <v>224</v>
      </c>
    </row>
    <row r="7" spans="1:1" x14ac:dyDescent="0.25">
      <c r="A7" t="s">
        <v>228</v>
      </c>
    </row>
    <row r="8" spans="1:1" x14ac:dyDescent="0.25">
      <c r="A8" t="s">
        <v>229</v>
      </c>
    </row>
    <row r="9" spans="1:1" x14ac:dyDescent="0.25">
      <c r="A9" t="s">
        <v>230</v>
      </c>
    </row>
    <row r="10" spans="1:1" x14ac:dyDescent="0.25">
      <c r="A10" t="s">
        <v>230</v>
      </c>
    </row>
    <row r="11" spans="1:1" x14ac:dyDescent="0.25">
      <c r="A11" t="s">
        <v>263</v>
      </c>
    </row>
    <row r="12" spans="1:1" x14ac:dyDescent="0.25">
      <c r="A12" t="s">
        <v>230</v>
      </c>
    </row>
    <row r="13" spans="1:1" x14ac:dyDescent="0.25">
      <c r="A13" t="s">
        <v>261</v>
      </c>
    </row>
    <row r="14" spans="1:1" x14ac:dyDescent="0.25">
      <c r="A14" t="s">
        <v>231</v>
      </c>
    </row>
    <row r="15" spans="1:1" x14ac:dyDescent="0.25">
      <c r="A15" t="s">
        <v>232</v>
      </c>
    </row>
    <row r="16" spans="1:1" x14ac:dyDescent="0.25">
      <c r="A16" t="s">
        <v>233</v>
      </c>
    </row>
    <row r="17" spans="1:2" x14ac:dyDescent="0.25">
      <c r="A17" t="s">
        <v>230</v>
      </c>
    </row>
    <row r="18" spans="1:2" x14ac:dyDescent="0.25">
      <c r="A18" t="s">
        <v>234</v>
      </c>
    </row>
    <row r="19" spans="1:2" x14ac:dyDescent="0.25">
      <c r="A19" t="s">
        <v>235</v>
      </c>
    </row>
    <row r="20" spans="1:2" x14ac:dyDescent="0.25">
      <c r="A20" t="s">
        <v>236</v>
      </c>
    </row>
    <row r="21" spans="1:2" x14ac:dyDescent="0.25">
      <c r="A21" t="s">
        <v>230</v>
      </c>
      <c r="B21" t="s">
        <v>237</v>
      </c>
    </row>
    <row r="22" spans="1:2" x14ac:dyDescent="0.25">
      <c r="A22" t="s">
        <v>235</v>
      </c>
    </row>
    <row r="23" spans="1:2" x14ac:dyDescent="0.25">
      <c r="A23" t="s">
        <v>238</v>
      </c>
    </row>
    <row r="24" spans="1:2" x14ac:dyDescent="0.25">
      <c r="A24" t="s">
        <v>230</v>
      </c>
      <c r="B24" t="s">
        <v>262</v>
      </c>
    </row>
    <row r="25" spans="1:2" x14ac:dyDescent="0.25">
      <c r="A25" t="s">
        <v>235</v>
      </c>
    </row>
    <row r="26" spans="1:2" x14ac:dyDescent="0.25">
      <c r="A26" t="s">
        <v>239</v>
      </c>
    </row>
    <row r="27" spans="1:2" x14ac:dyDescent="0.25">
      <c r="A27" t="s">
        <v>231</v>
      </c>
      <c r="B27" t="s">
        <v>240</v>
      </c>
    </row>
    <row r="28" spans="1:2" x14ac:dyDescent="0.25">
      <c r="A28" t="s">
        <v>235</v>
      </c>
    </row>
    <row r="29" spans="1:2" x14ac:dyDescent="0.25">
      <c r="A29" t="s">
        <v>241</v>
      </c>
    </row>
    <row r="30" spans="1:2" x14ac:dyDescent="0.25">
      <c r="A30" t="s">
        <v>230</v>
      </c>
      <c r="B30" t="s">
        <v>242</v>
      </c>
    </row>
    <row r="31" spans="1:2" x14ac:dyDescent="0.25">
      <c r="A31" t="s">
        <v>235</v>
      </c>
    </row>
    <row r="32" spans="1:2" x14ac:dyDescent="0.25">
      <c r="A32" t="s">
        <v>243</v>
      </c>
    </row>
    <row r="33" spans="1:2" x14ac:dyDescent="0.25">
      <c r="A33" t="s">
        <v>231</v>
      </c>
      <c r="B33" t="s">
        <v>244</v>
      </c>
    </row>
    <row r="34" spans="1:2" x14ac:dyDescent="0.25">
      <c r="A34" t="s">
        <v>230</v>
      </c>
      <c r="B34" t="s">
        <v>245</v>
      </c>
    </row>
    <row r="35" spans="1:2" x14ac:dyDescent="0.25">
      <c r="A35" t="s">
        <v>230</v>
      </c>
      <c r="B35" t="s">
        <v>246</v>
      </c>
    </row>
    <row r="36" spans="1:2" x14ac:dyDescent="0.25">
      <c r="A36" t="s">
        <v>230</v>
      </c>
      <c r="B36" t="s">
        <v>247</v>
      </c>
    </row>
    <row r="37" spans="1:2" x14ac:dyDescent="0.25">
      <c r="A37" t="s">
        <v>230</v>
      </c>
      <c r="B37" t="s">
        <v>248</v>
      </c>
    </row>
    <row r="38" spans="1:2" x14ac:dyDescent="0.25">
      <c r="A38" t="s">
        <v>230</v>
      </c>
      <c r="B38" t="s">
        <v>249</v>
      </c>
    </row>
    <row r="39" spans="1:2" x14ac:dyDescent="0.25">
      <c r="A39" t="s">
        <v>230</v>
      </c>
      <c r="B39" t="s">
        <v>250</v>
      </c>
    </row>
    <row r="40" spans="1:2" x14ac:dyDescent="0.25">
      <c r="A40" t="s">
        <v>230</v>
      </c>
      <c r="B40" t="s">
        <v>251</v>
      </c>
    </row>
    <row r="41" spans="1:2" x14ac:dyDescent="0.25">
      <c r="A41" t="s">
        <v>230</v>
      </c>
      <c r="B41" t="s">
        <v>252</v>
      </c>
    </row>
    <row r="42" spans="1:2" x14ac:dyDescent="0.25">
      <c r="A42" t="s">
        <v>230</v>
      </c>
      <c r="B42" t="s">
        <v>253</v>
      </c>
    </row>
    <row r="43" spans="1:2" x14ac:dyDescent="0.25">
      <c r="A43" t="s">
        <v>230</v>
      </c>
      <c r="B43" t="s">
        <v>254</v>
      </c>
    </row>
    <row r="44" spans="1:2" x14ac:dyDescent="0.25">
      <c r="A44" t="s">
        <v>230</v>
      </c>
      <c r="B44" t="s">
        <v>255</v>
      </c>
    </row>
    <row r="45" spans="1:2" x14ac:dyDescent="0.25">
      <c r="A45" t="s">
        <v>230</v>
      </c>
    </row>
    <row r="46" spans="1:2" x14ac:dyDescent="0.25">
      <c r="A46" t="s">
        <v>256</v>
      </c>
    </row>
    <row r="47" spans="1:2" x14ac:dyDescent="0.25">
      <c r="A47" t="s">
        <v>257</v>
      </c>
    </row>
    <row r="48" spans="1:2" x14ac:dyDescent="0.25">
      <c r="A48" t="s">
        <v>230</v>
      </c>
      <c r="B48" t="s">
        <v>258</v>
      </c>
    </row>
    <row r="49" spans="1:2" x14ac:dyDescent="0.25">
      <c r="A49" t="s">
        <v>230</v>
      </c>
      <c r="B49" t="s">
        <v>259</v>
      </c>
    </row>
    <row r="50" spans="1:2" x14ac:dyDescent="0.25">
      <c r="A50" t="s">
        <v>256</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workbookViewId="0"/>
  </sheetViews>
  <sheetFormatPr defaultColWidth="11" defaultRowHeight="15.75" x14ac:dyDescent="0.25"/>
  <cols>
    <col min="2" max="2" width="27" customWidth="1"/>
    <col min="3" max="3" width="22.875" customWidth="1"/>
    <col min="5" max="5" width="14" customWidth="1"/>
    <col min="6" max="6" width="13.125" customWidth="1"/>
    <col min="8" max="8" width="19.375" customWidth="1"/>
    <col min="10" max="10" width="13.875" customWidth="1"/>
    <col min="28" max="28" width="10.875" style="29"/>
    <col min="29" max="29" width="10.875" style="30"/>
  </cols>
  <sheetData>
    <row r="1" spans="1:29" x14ac:dyDescent="0.25">
      <c r="A1" s="29" t="s">
        <v>185</v>
      </c>
    </row>
    <row r="2" spans="1:29" x14ac:dyDescent="0.25">
      <c r="B2" s="29"/>
    </row>
    <row r="3" spans="1:29" s="29" customFormat="1" x14ac:dyDescent="0.25">
      <c r="A3" s="29" t="s">
        <v>186</v>
      </c>
      <c r="B3" s="29" t="s">
        <v>77</v>
      </c>
      <c r="C3" s="29" t="s">
        <v>78</v>
      </c>
      <c r="D3" s="29" t="s">
        <v>79</v>
      </c>
      <c r="E3" s="29" t="s">
        <v>80</v>
      </c>
      <c r="F3" s="29" t="s">
        <v>142</v>
      </c>
      <c r="G3" s="29" t="s">
        <v>143</v>
      </c>
      <c r="H3" s="29" t="s">
        <v>187</v>
      </c>
      <c r="I3" s="29" t="s">
        <v>81</v>
      </c>
      <c r="J3" s="29" t="s">
        <v>82</v>
      </c>
      <c r="K3" s="29" t="s">
        <v>83</v>
      </c>
      <c r="L3" s="29" t="s">
        <v>84</v>
      </c>
      <c r="M3" s="29" t="s">
        <v>85</v>
      </c>
      <c r="N3" s="29" t="s">
        <v>86</v>
      </c>
      <c r="O3" s="29" t="s">
        <v>87</v>
      </c>
      <c r="P3" s="29" t="s">
        <v>88</v>
      </c>
      <c r="Q3" s="29" t="s">
        <v>89</v>
      </c>
      <c r="R3" s="29" t="s">
        <v>90</v>
      </c>
      <c r="S3" s="29" t="s">
        <v>88</v>
      </c>
      <c r="T3" s="29" t="s">
        <v>89</v>
      </c>
      <c r="U3" s="29" t="s">
        <v>90</v>
      </c>
      <c r="V3" s="29" t="s">
        <v>76</v>
      </c>
      <c r="W3" s="29" t="s">
        <v>91</v>
      </c>
      <c r="X3" s="29" t="s">
        <v>92</v>
      </c>
      <c r="Y3" s="29" t="s">
        <v>93</v>
      </c>
      <c r="Z3" s="30" t="s">
        <v>65</v>
      </c>
      <c r="AA3" s="29" t="s">
        <v>200</v>
      </c>
    </row>
    <row r="4" spans="1:29" x14ac:dyDescent="0.25">
      <c r="C4" s="28"/>
      <c r="E4" s="28"/>
      <c r="Y4" s="29">
        <v>0</v>
      </c>
      <c r="Z4" s="31">
        <v>357</v>
      </c>
      <c r="AB4"/>
      <c r="AC4"/>
    </row>
    <row r="5" spans="1:29" x14ac:dyDescent="0.25">
      <c r="A5" t="s">
        <v>94</v>
      </c>
      <c r="B5" t="s">
        <v>95</v>
      </c>
      <c r="C5" t="s">
        <v>96</v>
      </c>
      <c r="D5">
        <v>740</v>
      </c>
      <c r="E5">
        <v>30</v>
      </c>
      <c r="F5">
        <v>0</v>
      </c>
      <c r="G5">
        <v>200</v>
      </c>
      <c r="H5">
        <v>202.2</v>
      </c>
      <c r="I5">
        <v>-0.2</v>
      </c>
      <c r="J5" t="s">
        <v>97</v>
      </c>
      <c r="K5">
        <v>1</v>
      </c>
      <c r="L5">
        <v>2</v>
      </c>
      <c r="M5">
        <v>146</v>
      </c>
      <c r="N5">
        <v>165</v>
      </c>
      <c r="O5">
        <v>3.7999999999999999E-2</v>
      </c>
      <c r="P5">
        <v>185</v>
      </c>
      <c r="Q5">
        <v>531</v>
      </c>
      <c r="R5">
        <v>0.96199999999999997</v>
      </c>
      <c r="V5">
        <v>357</v>
      </c>
      <c r="W5">
        <v>0</v>
      </c>
      <c r="X5">
        <v>200</v>
      </c>
      <c r="Y5" s="29">
        <v>120.5</v>
      </c>
      <c r="Z5" s="31">
        <v>5028</v>
      </c>
      <c r="AA5">
        <f>(Y5-Y4)/(Z5-Z4)*1000</f>
        <v>25.797473774352387</v>
      </c>
      <c r="AB5"/>
      <c r="AC5"/>
    </row>
    <row r="6" spans="1:29" x14ac:dyDescent="0.25">
      <c r="A6" t="s">
        <v>98</v>
      </c>
      <c r="B6" t="s">
        <v>99</v>
      </c>
      <c r="D6" t="s">
        <v>98</v>
      </c>
      <c r="H6" t="s">
        <v>99</v>
      </c>
      <c r="I6" t="s">
        <v>98</v>
      </c>
      <c r="J6" t="s">
        <v>100</v>
      </c>
      <c r="K6">
        <v>2</v>
      </c>
      <c r="L6">
        <v>1</v>
      </c>
      <c r="M6">
        <v>0</v>
      </c>
      <c r="N6">
        <v>638</v>
      </c>
      <c r="O6">
        <v>1</v>
      </c>
      <c r="V6">
        <v>357</v>
      </c>
      <c r="Y6" s="29">
        <v>260.5</v>
      </c>
      <c r="Z6" s="31">
        <v>9972</v>
      </c>
      <c r="AA6">
        <f t="shared" ref="AA6:AA10" si="0">(Y6-Y5)/(Z6-Z5)*1000</f>
        <v>28.31715210355987</v>
      </c>
      <c r="AB6"/>
      <c r="AC6"/>
    </row>
    <row r="7" spans="1:29" x14ac:dyDescent="0.25">
      <c r="A7" t="s">
        <v>101</v>
      </c>
      <c r="B7" t="s">
        <v>102</v>
      </c>
      <c r="C7" t="s">
        <v>96</v>
      </c>
      <c r="D7">
        <v>4760</v>
      </c>
      <c r="E7">
        <v>45</v>
      </c>
      <c r="F7">
        <v>0</v>
      </c>
      <c r="G7">
        <v>200</v>
      </c>
      <c r="H7">
        <v>215.4</v>
      </c>
      <c r="I7">
        <v>-0.2</v>
      </c>
      <c r="J7" t="s">
        <v>97</v>
      </c>
      <c r="K7">
        <v>1</v>
      </c>
      <c r="L7">
        <v>1</v>
      </c>
      <c r="M7">
        <v>4774</v>
      </c>
      <c r="N7">
        <v>5317</v>
      </c>
      <c r="O7">
        <v>1</v>
      </c>
      <c r="V7">
        <v>5028</v>
      </c>
      <c r="W7">
        <v>0</v>
      </c>
      <c r="X7">
        <v>200</v>
      </c>
      <c r="Y7" s="29">
        <v>330.5</v>
      </c>
      <c r="Z7" s="31">
        <v>12699</v>
      </c>
      <c r="AA7">
        <f t="shared" si="0"/>
        <v>25.669233590025669</v>
      </c>
      <c r="AB7"/>
      <c r="AC7"/>
    </row>
    <row r="8" spans="1:29" x14ac:dyDescent="0.25">
      <c r="A8" t="s">
        <v>98</v>
      </c>
      <c r="B8" t="s">
        <v>99</v>
      </c>
      <c r="D8" t="s">
        <v>98</v>
      </c>
      <c r="H8" t="s">
        <v>99</v>
      </c>
      <c r="I8" t="s">
        <v>98</v>
      </c>
      <c r="J8" t="s">
        <v>100</v>
      </c>
      <c r="K8">
        <v>2</v>
      </c>
      <c r="L8">
        <v>1</v>
      </c>
      <c r="M8">
        <v>4491</v>
      </c>
      <c r="N8">
        <v>5562</v>
      </c>
      <c r="O8">
        <v>1</v>
      </c>
      <c r="V8">
        <v>5028</v>
      </c>
      <c r="Y8" s="30">
        <v>395.5</v>
      </c>
      <c r="Z8" s="29">
        <v>17457</v>
      </c>
      <c r="AA8">
        <f t="shared" si="0"/>
        <v>13.66120218579235</v>
      </c>
      <c r="AB8"/>
      <c r="AC8"/>
    </row>
    <row r="9" spans="1:29" x14ac:dyDescent="0.25">
      <c r="A9" t="s">
        <v>103</v>
      </c>
      <c r="B9" t="s">
        <v>104</v>
      </c>
      <c r="C9" t="s">
        <v>96</v>
      </c>
      <c r="D9">
        <v>9210</v>
      </c>
      <c r="E9">
        <v>45</v>
      </c>
      <c r="F9">
        <v>0</v>
      </c>
      <c r="G9">
        <v>200</v>
      </c>
      <c r="H9">
        <v>205</v>
      </c>
      <c r="I9">
        <v>-0.8</v>
      </c>
      <c r="J9" t="s">
        <v>97</v>
      </c>
      <c r="K9">
        <v>1</v>
      </c>
      <c r="L9">
        <v>1</v>
      </c>
      <c r="M9">
        <v>9686</v>
      </c>
      <c r="N9">
        <v>10219</v>
      </c>
      <c r="O9">
        <v>1</v>
      </c>
      <c r="V9">
        <v>9972</v>
      </c>
      <c r="W9">
        <v>0</v>
      </c>
      <c r="X9">
        <v>200</v>
      </c>
      <c r="Y9" s="30">
        <v>420.5</v>
      </c>
      <c r="Z9" s="29">
        <v>18174</v>
      </c>
      <c r="AA9">
        <f t="shared" si="0"/>
        <v>34.867503486750351</v>
      </c>
      <c r="AB9"/>
      <c r="AC9"/>
    </row>
    <row r="10" spans="1:29" x14ac:dyDescent="0.25">
      <c r="A10" t="s">
        <v>98</v>
      </c>
      <c r="B10" t="s">
        <v>99</v>
      </c>
      <c r="D10" t="s">
        <v>98</v>
      </c>
      <c r="H10" t="s">
        <v>99</v>
      </c>
      <c r="I10" t="s">
        <v>98</v>
      </c>
      <c r="J10" t="s">
        <v>100</v>
      </c>
      <c r="K10">
        <v>2</v>
      </c>
      <c r="L10">
        <v>1</v>
      </c>
      <c r="M10">
        <v>9488</v>
      </c>
      <c r="N10">
        <v>10484</v>
      </c>
      <c r="O10">
        <v>1</v>
      </c>
      <c r="V10">
        <v>9972</v>
      </c>
      <c r="Y10" s="29">
        <v>562.5</v>
      </c>
      <c r="Z10" s="31">
        <v>23229</v>
      </c>
      <c r="AA10">
        <f t="shared" si="0"/>
        <v>28.090999010880317</v>
      </c>
      <c r="AB10"/>
      <c r="AC10"/>
    </row>
    <row r="11" spans="1:29" x14ac:dyDescent="0.25">
      <c r="A11" t="s">
        <v>105</v>
      </c>
      <c r="B11" t="s">
        <v>106</v>
      </c>
      <c r="C11" t="s">
        <v>96</v>
      </c>
      <c r="D11">
        <v>10250</v>
      </c>
      <c r="E11">
        <v>45</v>
      </c>
      <c r="F11">
        <v>150</v>
      </c>
      <c r="G11">
        <v>200</v>
      </c>
      <c r="H11">
        <v>205</v>
      </c>
      <c r="I11">
        <v>-1</v>
      </c>
      <c r="J11" t="s">
        <v>97</v>
      </c>
      <c r="K11">
        <v>1</v>
      </c>
      <c r="L11">
        <v>1</v>
      </c>
      <c r="M11">
        <v>10747</v>
      </c>
      <c r="N11">
        <v>11323</v>
      </c>
      <c r="O11">
        <v>1</v>
      </c>
      <c r="V11">
        <v>11097</v>
      </c>
      <c r="W11">
        <v>150</v>
      </c>
      <c r="X11">
        <v>200</v>
      </c>
      <c r="Y11" s="29"/>
      <c r="Z11" s="30"/>
      <c r="AB11"/>
      <c r="AC11"/>
    </row>
    <row r="12" spans="1:29" x14ac:dyDescent="0.25">
      <c r="A12" t="s">
        <v>98</v>
      </c>
      <c r="B12" t="s">
        <v>99</v>
      </c>
      <c r="D12" t="s">
        <v>98</v>
      </c>
      <c r="H12" t="s">
        <v>99</v>
      </c>
      <c r="I12" t="s">
        <v>98</v>
      </c>
      <c r="J12" t="s">
        <v>100</v>
      </c>
      <c r="K12">
        <v>2</v>
      </c>
      <c r="L12">
        <v>1</v>
      </c>
      <c r="M12">
        <v>10566</v>
      </c>
      <c r="N12">
        <v>11793</v>
      </c>
      <c r="O12">
        <v>1</v>
      </c>
      <c r="V12">
        <v>11097</v>
      </c>
      <c r="Y12" s="29"/>
      <c r="Z12" s="30"/>
      <c r="AB12"/>
      <c r="AC12"/>
    </row>
    <row r="13" spans="1:29" x14ac:dyDescent="0.25">
      <c r="A13" t="s">
        <v>107</v>
      </c>
      <c r="B13" t="s">
        <v>108</v>
      </c>
      <c r="C13" s="28" t="s">
        <v>109</v>
      </c>
      <c r="D13">
        <v>11550</v>
      </c>
      <c r="E13" s="28">
        <v>70</v>
      </c>
      <c r="F13">
        <v>350</v>
      </c>
      <c r="G13">
        <v>200</v>
      </c>
      <c r="H13">
        <v>211.9</v>
      </c>
      <c r="I13">
        <v>0.2</v>
      </c>
      <c r="J13" t="s">
        <v>97</v>
      </c>
      <c r="K13">
        <v>1</v>
      </c>
      <c r="L13">
        <v>1</v>
      </c>
      <c r="M13">
        <v>12502</v>
      </c>
      <c r="N13">
        <v>12950</v>
      </c>
      <c r="O13">
        <v>1</v>
      </c>
      <c r="V13">
        <v>12699</v>
      </c>
      <c r="W13">
        <v>350</v>
      </c>
      <c r="X13">
        <v>200</v>
      </c>
      <c r="Y13" s="29"/>
      <c r="Z13" s="30"/>
      <c r="AB13"/>
      <c r="AC13"/>
    </row>
    <row r="14" spans="1:29" x14ac:dyDescent="0.25">
      <c r="A14" t="s">
        <v>98</v>
      </c>
      <c r="B14" t="s">
        <v>99</v>
      </c>
      <c r="D14" t="s">
        <v>98</v>
      </c>
      <c r="E14" s="28"/>
      <c r="H14" t="s">
        <v>99</v>
      </c>
      <c r="I14" t="s">
        <v>98</v>
      </c>
      <c r="J14" t="s">
        <v>100</v>
      </c>
      <c r="K14">
        <v>2</v>
      </c>
      <c r="L14">
        <v>1</v>
      </c>
      <c r="M14">
        <v>12120</v>
      </c>
      <c r="N14">
        <v>13153</v>
      </c>
      <c r="O14">
        <v>1</v>
      </c>
      <c r="V14">
        <v>12699</v>
      </c>
      <c r="Y14" s="29"/>
      <c r="Z14" s="30"/>
      <c r="AB14"/>
      <c r="AC14"/>
    </row>
    <row r="15" spans="1:29" x14ac:dyDescent="0.25">
      <c r="A15" t="s">
        <v>110</v>
      </c>
      <c r="B15" t="s">
        <v>111</v>
      </c>
      <c r="C15" s="28" t="s">
        <v>109</v>
      </c>
      <c r="D15">
        <v>15450</v>
      </c>
      <c r="E15" s="28">
        <v>60</v>
      </c>
      <c r="F15">
        <v>350</v>
      </c>
      <c r="G15">
        <v>200</v>
      </c>
      <c r="H15">
        <v>208.8</v>
      </c>
      <c r="I15">
        <v>-0.1</v>
      </c>
      <c r="J15" t="s">
        <v>97</v>
      </c>
      <c r="K15">
        <v>1</v>
      </c>
      <c r="L15">
        <v>1</v>
      </c>
      <c r="M15">
        <v>17172</v>
      </c>
      <c r="N15">
        <v>17738</v>
      </c>
      <c r="O15">
        <v>1</v>
      </c>
      <c r="V15">
        <v>17457</v>
      </c>
      <c r="W15">
        <v>700</v>
      </c>
      <c r="X15">
        <v>200</v>
      </c>
      <c r="Y15" s="29"/>
      <c r="Z15" s="30"/>
      <c r="AB15"/>
      <c r="AC15"/>
    </row>
    <row r="16" spans="1:29" x14ac:dyDescent="0.25">
      <c r="A16" t="s">
        <v>98</v>
      </c>
      <c r="B16" t="s">
        <v>99</v>
      </c>
      <c r="D16" t="s">
        <v>98</v>
      </c>
      <c r="E16" s="28" t="s">
        <v>40</v>
      </c>
      <c r="H16" t="s">
        <v>99</v>
      </c>
      <c r="I16" t="s">
        <v>98</v>
      </c>
      <c r="J16" t="s">
        <v>100</v>
      </c>
      <c r="K16">
        <v>2</v>
      </c>
      <c r="L16">
        <v>1</v>
      </c>
      <c r="M16">
        <v>16870</v>
      </c>
      <c r="N16">
        <v>17983</v>
      </c>
      <c r="O16">
        <v>1</v>
      </c>
      <c r="V16">
        <v>17457</v>
      </c>
      <c r="Y16" s="29"/>
      <c r="Z16" s="30"/>
      <c r="AB16"/>
      <c r="AC16"/>
    </row>
    <row r="17" spans="1:29" x14ac:dyDescent="0.25">
      <c r="A17" t="s">
        <v>112</v>
      </c>
      <c r="B17" t="s">
        <v>113</v>
      </c>
      <c r="C17" s="28" t="s">
        <v>109</v>
      </c>
      <c r="D17">
        <v>16150</v>
      </c>
      <c r="E17" s="28">
        <v>75</v>
      </c>
      <c r="F17">
        <v>300</v>
      </c>
      <c r="G17">
        <v>200</v>
      </c>
      <c r="H17">
        <v>213.6</v>
      </c>
      <c r="I17">
        <v>0</v>
      </c>
      <c r="J17" t="s">
        <v>97</v>
      </c>
      <c r="K17">
        <v>1</v>
      </c>
      <c r="L17">
        <v>1</v>
      </c>
      <c r="M17">
        <v>17932</v>
      </c>
      <c r="N17">
        <v>18421</v>
      </c>
      <c r="O17">
        <v>1</v>
      </c>
      <c r="V17">
        <v>18174</v>
      </c>
      <c r="W17">
        <v>800</v>
      </c>
      <c r="X17">
        <v>200</v>
      </c>
      <c r="Y17" s="29"/>
      <c r="Z17" s="30"/>
      <c r="AB17"/>
      <c r="AC17"/>
    </row>
    <row r="18" spans="1:29" x14ac:dyDescent="0.25">
      <c r="A18" t="s">
        <v>98</v>
      </c>
      <c r="B18" t="s">
        <v>99</v>
      </c>
      <c r="D18" t="s">
        <v>98</v>
      </c>
      <c r="E18" s="28" t="s">
        <v>40</v>
      </c>
      <c r="H18" t="s">
        <v>99</v>
      </c>
      <c r="I18" t="s">
        <v>98</v>
      </c>
      <c r="J18" t="s">
        <v>100</v>
      </c>
      <c r="K18">
        <v>2</v>
      </c>
      <c r="L18">
        <v>1</v>
      </c>
      <c r="M18">
        <v>17675</v>
      </c>
      <c r="N18">
        <v>18649</v>
      </c>
      <c r="O18">
        <v>1</v>
      </c>
      <c r="V18">
        <v>18174</v>
      </c>
      <c r="Y18" s="29"/>
      <c r="Z18" s="30"/>
      <c r="AB18"/>
      <c r="AC18"/>
    </row>
    <row r="19" spans="1:29" x14ac:dyDescent="0.25">
      <c r="A19" t="s">
        <v>114</v>
      </c>
      <c r="B19" t="s">
        <v>115</v>
      </c>
      <c r="C19" s="28" t="s">
        <v>109</v>
      </c>
      <c r="D19">
        <v>19950</v>
      </c>
      <c r="E19" s="28">
        <v>95</v>
      </c>
      <c r="F19">
        <v>260</v>
      </c>
      <c r="G19">
        <v>200</v>
      </c>
      <c r="H19">
        <v>221.4</v>
      </c>
      <c r="I19">
        <v>0.1</v>
      </c>
      <c r="J19" t="s">
        <v>97</v>
      </c>
      <c r="K19">
        <v>1</v>
      </c>
      <c r="L19">
        <v>1</v>
      </c>
      <c r="M19">
        <v>22955</v>
      </c>
      <c r="N19">
        <v>23510</v>
      </c>
      <c r="O19">
        <v>1</v>
      </c>
      <c r="V19">
        <v>23229</v>
      </c>
      <c r="W19">
        <v>260</v>
      </c>
      <c r="X19">
        <v>200</v>
      </c>
      <c r="Y19" s="29"/>
      <c r="Z19" s="30"/>
      <c r="AB19"/>
      <c r="AC19"/>
    </row>
    <row r="20" spans="1:29" x14ac:dyDescent="0.25">
      <c r="A20" t="s">
        <v>98</v>
      </c>
      <c r="B20" t="s">
        <v>99</v>
      </c>
      <c r="D20" t="s">
        <v>98</v>
      </c>
      <c r="E20" s="28" t="s">
        <v>40</v>
      </c>
      <c r="H20" t="s">
        <v>99</v>
      </c>
      <c r="I20" t="s">
        <v>98</v>
      </c>
      <c r="J20" t="s">
        <v>100</v>
      </c>
      <c r="K20">
        <v>2</v>
      </c>
      <c r="L20">
        <v>1</v>
      </c>
      <c r="M20">
        <v>22654</v>
      </c>
      <c r="N20">
        <v>23782</v>
      </c>
      <c r="O20">
        <v>1</v>
      </c>
      <c r="V20">
        <v>23229</v>
      </c>
      <c r="Y20" s="29"/>
      <c r="Z20" s="30"/>
      <c r="AB20"/>
      <c r="AC20"/>
    </row>
    <row r="21" spans="1:29" x14ac:dyDescent="0.25">
      <c r="C21" s="28"/>
      <c r="E21" s="28"/>
      <c r="Y21" s="29"/>
      <c r="Z21" s="30"/>
      <c r="AB21"/>
      <c r="AC21"/>
    </row>
    <row r="22" spans="1:29" x14ac:dyDescent="0.25">
      <c r="A22" t="s">
        <v>116</v>
      </c>
      <c r="B22" t="s">
        <v>117</v>
      </c>
      <c r="C22" t="s">
        <v>96</v>
      </c>
      <c r="D22">
        <v>1180</v>
      </c>
      <c r="E22">
        <v>30</v>
      </c>
      <c r="F22">
        <v>0</v>
      </c>
      <c r="G22">
        <v>200</v>
      </c>
      <c r="H22">
        <v>202.2</v>
      </c>
      <c r="I22">
        <v>-0.1</v>
      </c>
      <c r="J22" t="s">
        <v>97</v>
      </c>
      <c r="K22">
        <v>1</v>
      </c>
      <c r="L22">
        <v>1</v>
      </c>
      <c r="M22">
        <v>555</v>
      </c>
      <c r="N22">
        <v>919</v>
      </c>
      <c r="O22">
        <v>1</v>
      </c>
      <c r="V22">
        <v>757</v>
      </c>
      <c r="W22">
        <v>0</v>
      </c>
      <c r="X22">
        <v>200</v>
      </c>
      <c r="Y22" s="29"/>
      <c r="Z22" s="30"/>
      <c r="AB22"/>
      <c r="AC22"/>
    </row>
    <row r="23" spans="1:29" x14ac:dyDescent="0.25">
      <c r="A23" t="s">
        <v>98</v>
      </c>
      <c r="B23" t="s">
        <v>99</v>
      </c>
      <c r="D23" t="s">
        <v>98</v>
      </c>
      <c r="H23" t="s">
        <v>99</v>
      </c>
      <c r="I23" t="s">
        <v>98</v>
      </c>
      <c r="J23" t="s">
        <v>100</v>
      </c>
      <c r="K23">
        <v>2</v>
      </c>
      <c r="L23">
        <v>1</v>
      </c>
      <c r="M23">
        <v>421</v>
      </c>
      <c r="N23">
        <v>1171</v>
      </c>
      <c r="O23">
        <v>1</v>
      </c>
      <c r="V23">
        <v>757</v>
      </c>
      <c r="Y23" s="29">
        <v>1.5</v>
      </c>
      <c r="Z23" s="29">
        <v>757</v>
      </c>
      <c r="AB23"/>
      <c r="AC23"/>
    </row>
    <row r="24" spans="1:29" x14ac:dyDescent="0.25">
      <c r="A24" t="s">
        <v>118</v>
      </c>
      <c r="B24" t="s">
        <v>119</v>
      </c>
      <c r="C24" t="s">
        <v>96</v>
      </c>
      <c r="D24">
        <v>8620</v>
      </c>
      <c r="E24">
        <v>60</v>
      </c>
      <c r="F24">
        <v>0</v>
      </c>
      <c r="G24">
        <v>200</v>
      </c>
      <c r="H24">
        <v>208.8</v>
      </c>
      <c r="I24">
        <v>-0.6</v>
      </c>
      <c r="J24" t="s">
        <v>97</v>
      </c>
      <c r="K24">
        <v>1</v>
      </c>
      <c r="L24">
        <v>1</v>
      </c>
      <c r="M24">
        <v>9001</v>
      </c>
      <c r="N24">
        <v>9484</v>
      </c>
      <c r="O24">
        <v>1</v>
      </c>
      <c r="V24">
        <v>9242</v>
      </c>
      <c r="W24">
        <v>0</v>
      </c>
      <c r="X24">
        <v>200</v>
      </c>
      <c r="Y24" s="29">
        <v>100.5</v>
      </c>
      <c r="Z24" s="29">
        <v>9242</v>
      </c>
      <c r="AA24">
        <f>(Y24-Y23)/(Z24-Z23)*1000</f>
        <v>11.667648791985858</v>
      </c>
      <c r="AB24"/>
      <c r="AC24"/>
    </row>
    <row r="25" spans="1:29" x14ac:dyDescent="0.25">
      <c r="A25" t="s">
        <v>98</v>
      </c>
      <c r="B25" t="s">
        <v>99</v>
      </c>
      <c r="D25" t="s">
        <v>98</v>
      </c>
      <c r="H25" t="s">
        <v>99</v>
      </c>
      <c r="I25" t="s">
        <v>98</v>
      </c>
      <c r="J25" t="s">
        <v>100</v>
      </c>
      <c r="K25">
        <v>2</v>
      </c>
      <c r="L25">
        <v>1</v>
      </c>
      <c r="M25">
        <v>8637</v>
      </c>
      <c r="N25">
        <v>9743</v>
      </c>
      <c r="O25">
        <v>1</v>
      </c>
      <c r="V25">
        <v>9242</v>
      </c>
      <c r="Y25" s="29">
        <v>118.5</v>
      </c>
      <c r="Z25" s="29">
        <v>12754</v>
      </c>
      <c r="AA25">
        <f t="shared" ref="AA25:AA28" si="1">(Y25-Y24)/(Z25-Z24)*1000</f>
        <v>5.1252847380410023</v>
      </c>
      <c r="AB25"/>
      <c r="AC25"/>
    </row>
    <row r="26" spans="1:29" x14ac:dyDescent="0.25">
      <c r="A26" t="s">
        <v>120</v>
      </c>
      <c r="B26" t="s">
        <v>121</v>
      </c>
      <c r="C26" s="28" t="s">
        <v>109</v>
      </c>
      <c r="D26">
        <v>11600</v>
      </c>
      <c r="E26" s="28">
        <v>55</v>
      </c>
      <c r="F26">
        <v>350</v>
      </c>
      <c r="G26">
        <v>200</v>
      </c>
      <c r="H26">
        <v>207.4</v>
      </c>
      <c r="I26">
        <v>0.4</v>
      </c>
      <c r="J26" t="s">
        <v>97</v>
      </c>
      <c r="K26">
        <v>1</v>
      </c>
      <c r="L26">
        <v>1</v>
      </c>
      <c r="M26">
        <v>12565</v>
      </c>
      <c r="N26">
        <v>12972</v>
      </c>
      <c r="O26">
        <v>1</v>
      </c>
      <c r="V26">
        <v>12754</v>
      </c>
      <c r="W26">
        <v>350</v>
      </c>
      <c r="X26">
        <v>200</v>
      </c>
      <c r="Y26" s="29">
        <v>150.5</v>
      </c>
      <c r="Z26" s="29">
        <v>14925</v>
      </c>
      <c r="AA26">
        <f t="shared" si="1"/>
        <v>14.739751266697375</v>
      </c>
      <c r="AB26"/>
      <c r="AC26"/>
    </row>
    <row r="27" spans="1:29" x14ac:dyDescent="0.25">
      <c r="A27" t="s">
        <v>98</v>
      </c>
      <c r="B27" t="s">
        <v>99</v>
      </c>
      <c r="D27" t="s">
        <v>98</v>
      </c>
      <c r="E27" s="28" t="s">
        <v>40</v>
      </c>
      <c r="H27" t="s">
        <v>99</v>
      </c>
      <c r="I27" t="s">
        <v>98</v>
      </c>
      <c r="J27" t="s">
        <v>100</v>
      </c>
      <c r="K27">
        <v>2</v>
      </c>
      <c r="L27">
        <v>1</v>
      </c>
      <c r="M27">
        <v>12246</v>
      </c>
      <c r="N27">
        <v>13208</v>
      </c>
      <c r="O27">
        <v>1</v>
      </c>
      <c r="V27">
        <v>12754</v>
      </c>
      <c r="Y27" s="29">
        <v>170.5</v>
      </c>
      <c r="Z27" s="29">
        <v>17255</v>
      </c>
      <c r="AA27">
        <f t="shared" si="1"/>
        <v>8.5836909871244629</v>
      </c>
      <c r="AB27"/>
      <c r="AC27"/>
    </row>
    <row r="28" spans="1:29" x14ac:dyDescent="0.25">
      <c r="A28" t="s">
        <v>122</v>
      </c>
      <c r="B28" t="s">
        <v>123</v>
      </c>
      <c r="C28" s="28" t="s">
        <v>109</v>
      </c>
      <c r="D28">
        <v>13400</v>
      </c>
      <c r="E28" s="28">
        <v>60</v>
      </c>
      <c r="F28">
        <v>350</v>
      </c>
      <c r="G28">
        <v>200</v>
      </c>
      <c r="H28">
        <v>208.8</v>
      </c>
      <c r="I28">
        <v>0</v>
      </c>
      <c r="J28" t="s">
        <v>97</v>
      </c>
      <c r="K28">
        <v>1</v>
      </c>
      <c r="L28">
        <v>1</v>
      </c>
      <c r="M28">
        <v>14489</v>
      </c>
      <c r="N28">
        <v>15312</v>
      </c>
      <c r="O28">
        <v>1</v>
      </c>
      <c r="V28">
        <v>14925</v>
      </c>
      <c r="W28">
        <v>350</v>
      </c>
      <c r="X28">
        <v>200</v>
      </c>
      <c r="Y28" s="29">
        <v>350.5</v>
      </c>
      <c r="Z28" s="29">
        <v>23525</v>
      </c>
      <c r="AA28">
        <f t="shared" si="1"/>
        <v>28.708133971291868</v>
      </c>
      <c r="AB28"/>
      <c r="AC28"/>
    </row>
    <row r="29" spans="1:29" x14ac:dyDescent="0.25">
      <c r="A29" t="s">
        <v>98</v>
      </c>
      <c r="B29" t="s">
        <v>99</v>
      </c>
      <c r="D29" t="s">
        <v>98</v>
      </c>
      <c r="E29" s="28" t="s">
        <v>40</v>
      </c>
      <c r="H29" t="s">
        <v>99</v>
      </c>
      <c r="I29" t="s">
        <v>98</v>
      </c>
      <c r="J29" t="s">
        <v>100</v>
      </c>
      <c r="K29">
        <v>2</v>
      </c>
      <c r="L29">
        <v>1</v>
      </c>
      <c r="M29">
        <v>14143</v>
      </c>
      <c r="N29">
        <v>15633</v>
      </c>
      <c r="O29">
        <v>1</v>
      </c>
      <c r="V29">
        <v>14925</v>
      </c>
      <c r="Y29" s="29"/>
      <c r="Z29" s="30"/>
      <c r="AB29"/>
      <c r="AC29"/>
    </row>
    <row r="30" spans="1:29" x14ac:dyDescent="0.25">
      <c r="A30" t="s">
        <v>124</v>
      </c>
      <c r="B30" t="s">
        <v>125</v>
      </c>
      <c r="C30" s="28" t="s">
        <v>109</v>
      </c>
      <c r="D30">
        <v>14950</v>
      </c>
      <c r="E30" s="28">
        <v>90</v>
      </c>
      <c r="F30">
        <v>350</v>
      </c>
      <c r="G30">
        <v>200</v>
      </c>
      <c r="H30">
        <v>219.3</v>
      </c>
      <c r="I30">
        <v>-0.1</v>
      </c>
      <c r="J30" t="s">
        <v>97</v>
      </c>
      <c r="K30">
        <v>1</v>
      </c>
      <c r="L30">
        <v>1</v>
      </c>
      <c r="M30">
        <v>16965</v>
      </c>
      <c r="N30">
        <v>17580</v>
      </c>
      <c r="O30">
        <v>1</v>
      </c>
      <c r="V30">
        <v>17255</v>
      </c>
      <c r="W30">
        <v>350</v>
      </c>
      <c r="X30">
        <v>200</v>
      </c>
      <c r="Y30" s="29"/>
      <c r="Z30" s="30"/>
      <c r="AB30"/>
      <c r="AC30"/>
    </row>
    <row r="31" spans="1:29" x14ac:dyDescent="0.25">
      <c r="A31" t="s">
        <v>98</v>
      </c>
      <c r="B31" t="s">
        <v>99</v>
      </c>
      <c r="D31" t="s">
        <v>98</v>
      </c>
      <c r="E31" s="28" t="s">
        <v>40</v>
      </c>
      <c r="H31" t="s">
        <v>99</v>
      </c>
      <c r="I31" t="s">
        <v>98</v>
      </c>
      <c r="J31" t="s">
        <v>100</v>
      </c>
      <c r="K31">
        <v>2</v>
      </c>
      <c r="L31">
        <v>1</v>
      </c>
      <c r="M31">
        <v>16604</v>
      </c>
      <c r="N31">
        <v>17854</v>
      </c>
      <c r="O31">
        <v>1</v>
      </c>
      <c r="V31">
        <v>17255</v>
      </c>
      <c r="Y31" s="29"/>
      <c r="Z31" s="30"/>
      <c r="AB31"/>
      <c r="AC31"/>
    </row>
    <row r="32" spans="1:29" x14ac:dyDescent="0.25">
      <c r="A32" t="s">
        <v>126</v>
      </c>
      <c r="B32" t="s">
        <v>127</v>
      </c>
      <c r="C32" s="28" t="s">
        <v>109</v>
      </c>
      <c r="D32">
        <v>20200</v>
      </c>
      <c r="E32">
        <v>90</v>
      </c>
      <c r="F32">
        <v>260</v>
      </c>
      <c r="G32">
        <v>200</v>
      </c>
      <c r="H32">
        <v>219.3</v>
      </c>
      <c r="I32">
        <v>0.2</v>
      </c>
      <c r="J32" t="s">
        <v>97</v>
      </c>
      <c r="K32">
        <v>1</v>
      </c>
      <c r="L32">
        <v>1</v>
      </c>
      <c r="M32">
        <v>23243</v>
      </c>
      <c r="N32">
        <v>23821</v>
      </c>
      <c r="O32">
        <v>1</v>
      </c>
      <c r="V32">
        <v>23525</v>
      </c>
      <c r="W32">
        <v>260</v>
      </c>
      <c r="X32">
        <v>200</v>
      </c>
      <c r="Y32" s="29"/>
      <c r="Z32" s="30"/>
      <c r="AB32"/>
      <c r="AC32"/>
    </row>
    <row r="33" spans="1:29" x14ac:dyDescent="0.25">
      <c r="A33" t="s">
        <v>98</v>
      </c>
      <c r="B33" t="s">
        <v>99</v>
      </c>
      <c r="D33" t="s">
        <v>98</v>
      </c>
      <c r="E33" t="s">
        <v>40</v>
      </c>
      <c r="H33" t="s">
        <v>99</v>
      </c>
      <c r="I33" t="s">
        <v>98</v>
      </c>
      <c r="J33" t="s">
        <v>100</v>
      </c>
      <c r="K33">
        <v>2</v>
      </c>
      <c r="L33">
        <v>1</v>
      </c>
      <c r="M33">
        <v>22969</v>
      </c>
      <c r="N33">
        <v>24044</v>
      </c>
      <c r="O33">
        <v>1</v>
      </c>
      <c r="V33">
        <v>23525</v>
      </c>
      <c r="Y33" s="29"/>
      <c r="Z33" s="30"/>
      <c r="AB33"/>
      <c r="AC33"/>
    </row>
    <row r="34" spans="1:29" x14ac:dyDescent="0.25">
      <c r="Y34" s="29"/>
      <c r="Z34" s="30"/>
      <c r="AB34"/>
      <c r="AC34"/>
    </row>
    <row r="35" spans="1:29" x14ac:dyDescent="0.25">
      <c r="A35" t="s">
        <v>128</v>
      </c>
      <c r="B35" t="s">
        <v>129</v>
      </c>
      <c r="C35" t="s">
        <v>96</v>
      </c>
      <c r="D35">
        <v>985</v>
      </c>
      <c r="E35">
        <v>30</v>
      </c>
      <c r="F35">
        <v>0</v>
      </c>
      <c r="G35">
        <v>200</v>
      </c>
      <c r="H35">
        <v>202.2</v>
      </c>
      <c r="I35">
        <v>0</v>
      </c>
      <c r="J35" t="s">
        <v>97</v>
      </c>
      <c r="K35">
        <v>1</v>
      </c>
      <c r="L35">
        <v>1</v>
      </c>
      <c r="M35">
        <v>403</v>
      </c>
      <c r="N35">
        <v>767</v>
      </c>
      <c r="O35">
        <v>1</v>
      </c>
      <c r="V35">
        <v>578</v>
      </c>
      <c r="W35">
        <v>0</v>
      </c>
      <c r="X35">
        <v>200</v>
      </c>
      <c r="Y35" s="29"/>
      <c r="Z35" s="30"/>
      <c r="AB35"/>
      <c r="AC35"/>
    </row>
    <row r="36" spans="1:29" x14ac:dyDescent="0.25">
      <c r="A36" t="s">
        <v>98</v>
      </c>
      <c r="B36" t="s">
        <v>99</v>
      </c>
      <c r="D36" t="s">
        <v>98</v>
      </c>
      <c r="H36" t="s">
        <v>99</v>
      </c>
      <c r="I36" t="s">
        <v>98</v>
      </c>
      <c r="J36" t="s">
        <v>100</v>
      </c>
      <c r="K36">
        <v>2</v>
      </c>
      <c r="L36">
        <v>3</v>
      </c>
      <c r="M36">
        <v>148</v>
      </c>
      <c r="N36">
        <v>162</v>
      </c>
      <c r="O36">
        <v>3.0000000000000001E-3</v>
      </c>
      <c r="P36">
        <v>193</v>
      </c>
      <c r="Q36">
        <v>214</v>
      </c>
      <c r="R36">
        <v>5.0000000000000001E-3</v>
      </c>
      <c r="S36">
        <v>223</v>
      </c>
      <c r="T36">
        <v>962</v>
      </c>
      <c r="U36">
        <v>0.99199999999999999</v>
      </c>
      <c r="V36">
        <v>578</v>
      </c>
      <c r="Y36" s="29">
        <v>0.5</v>
      </c>
      <c r="Z36" s="29">
        <v>578</v>
      </c>
      <c r="AB36"/>
      <c r="AC36"/>
    </row>
    <row r="37" spans="1:29" x14ac:dyDescent="0.25">
      <c r="A37" t="s">
        <v>130</v>
      </c>
      <c r="B37" t="s">
        <v>131</v>
      </c>
      <c r="C37" t="s">
        <v>96</v>
      </c>
      <c r="D37">
        <v>6300</v>
      </c>
      <c r="E37">
        <v>40</v>
      </c>
      <c r="F37">
        <v>0</v>
      </c>
      <c r="G37">
        <v>200</v>
      </c>
      <c r="H37">
        <v>204</v>
      </c>
      <c r="I37">
        <v>-0.2</v>
      </c>
      <c r="J37" t="s">
        <v>97</v>
      </c>
      <c r="K37">
        <v>1</v>
      </c>
      <c r="L37">
        <v>1</v>
      </c>
      <c r="M37">
        <v>6514</v>
      </c>
      <c r="N37">
        <v>6997</v>
      </c>
      <c r="O37">
        <v>1</v>
      </c>
      <c r="V37">
        <v>6768</v>
      </c>
      <c r="W37">
        <v>0</v>
      </c>
      <c r="X37">
        <v>200</v>
      </c>
      <c r="Y37" s="29">
        <v>60.5</v>
      </c>
      <c r="Z37" s="29">
        <v>6768</v>
      </c>
      <c r="AA37">
        <f>(Y37-Y36)/(Z37-Z36)*1000</f>
        <v>9.6930533117932143</v>
      </c>
      <c r="AB37"/>
      <c r="AC37"/>
    </row>
    <row r="38" spans="1:29" x14ac:dyDescent="0.25">
      <c r="A38" t="s">
        <v>98</v>
      </c>
      <c r="B38" t="s">
        <v>99</v>
      </c>
      <c r="D38" t="s">
        <v>98</v>
      </c>
      <c r="H38" t="s">
        <v>99</v>
      </c>
      <c r="I38" t="s">
        <v>98</v>
      </c>
      <c r="J38" t="s">
        <v>100</v>
      </c>
      <c r="K38">
        <v>2</v>
      </c>
      <c r="L38">
        <v>1</v>
      </c>
      <c r="M38">
        <v>6318</v>
      </c>
      <c r="N38">
        <v>7220</v>
      </c>
      <c r="O38">
        <v>1</v>
      </c>
      <c r="V38">
        <v>6768</v>
      </c>
      <c r="Y38" s="29">
        <v>110.5</v>
      </c>
      <c r="Z38" s="29">
        <v>10904</v>
      </c>
      <c r="AA38">
        <f t="shared" ref="AA38:AA42" si="2">(Y38-Y37)/(Z38-Z37)*1000</f>
        <v>12.088974854932301</v>
      </c>
      <c r="AB38"/>
      <c r="AC38"/>
    </row>
    <row r="39" spans="1:29" x14ac:dyDescent="0.25">
      <c r="A39" t="s">
        <v>132</v>
      </c>
      <c r="B39" t="s">
        <v>133</v>
      </c>
      <c r="C39" t="s">
        <v>96</v>
      </c>
      <c r="D39">
        <v>10050</v>
      </c>
      <c r="E39">
        <v>50</v>
      </c>
      <c r="F39">
        <v>100</v>
      </c>
      <c r="G39">
        <v>200</v>
      </c>
      <c r="H39">
        <v>206.2</v>
      </c>
      <c r="I39">
        <v>-1</v>
      </c>
      <c r="J39" t="s">
        <v>97</v>
      </c>
      <c r="K39">
        <v>1</v>
      </c>
      <c r="L39">
        <v>1</v>
      </c>
      <c r="M39">
        <v>10664</v>
      </c>
      <c r="N39">
        <v>11151</v>
      </c>
      <c r="O39">
        <v>1</v>
      </c>
      <c r="V39">
        <v>10904</v>
      </c>
      <c r="W39">
        <v>100</v>
      </c>
      <c r="X39">
        <v>200</v>
      </c>
      <c r="Y39" s="29">
        <v>130.5</v>
      </c>
      <c r="Z39" s="29">
        <v>11812</v>
      </c>
      <c r="AA39">
        <f t="shared" si="2"/>
        <v>22.026431718061676</v>
      </c>
      <c r="AB39"/>
      <c r="AC39"/>
    </row>
    <row r="40" spans="1:29" x14ac:dyDescent="0.25">
      <c r="A40" t="s">
        <v>98</v>
      </c>
      <c r="B40" t="s">
        <v>99</v>
      </c>
      <c r="D40" t="s">
        <v>98</v>
      </c>
      <c r="H40" t="s">
        <v>99</v>
      </c>
      <c r="I40" t="s">
        <v>98</v>
      </c>
      <c r="J40" t="s">
        <v>100</v>
      </c>
      <c r="K40">
        <v>2</v>
      </c>
      <c r="L40">
        <v>2</v>
      </c>
      <c r="M40">
        <v>10302</v>
      </c>
      <c r="N40">
        <v>10308</v>
      </c>
      <c r="O40">
        <v>1E-3</v>
      </c>
      <c r="P40">
        <v>10312</v>
      </c>
      <c r="Q40">
        <v>11428</v>
      </c>
      <c r="R40">
        <v>0.999</v>
      </c>
      <c r="V40">
        <v>10904</v>
      </c>
      <c r="Y40" s="29">
        <v>190.5</v>
      </c>
      <c r="Z40" s="29">
        <v>14607</v>
      </c>
      <c r="AA40">
        <f t="shared" si="2"/>
        <v>21.466905187835419</v>
      </c>
      <c r="AB40"/>
      <c r="AC40"/>
    </row>
    <row r="41" spans="1:29" x14ac:dyDescent="0.25">
      <c r="A41" t="s">
        <v>134</v>
      </c>
      <c r="B41" t="s">
        <v>135</v>
      </c>
      <c r="C41" s="28" t="s">
        <v>109</v>
      </c>
      <c r="D41">
        <v>10900</v>
      </c>
      <c r="E41">
        <v>90</v>
      </c>
      <c r="F41">
        <v>340</v>
      </c>
      <c r="G41">
        <v>200</v>
      </c>
      <c r="H41">
        <v>219.3</v>
      </c>
      <c r="I41">
        <v>0.5</v>
      </c>
      <c r="J41" t="s">
        <v>97</v>
      </c>
      <c r="K41">
        <v>1</v>
      </c>
      <c r="L41">
        <v>1</v>
      </c>
      <c r="M41">
        <v>11348</v>
      </c>
      <c r="N41">
        <v>12134</v>
      </c>
      <c r="O41">
        <v>1</v>
      </c>
      <c r="V41">
        <v>11812</v>
      </c>
      <c r="W41">
        <v>340</v>
      </c>
      <c r="X41">
        <v>200</v>
      </c>
      <c r="Y41" s="29">
        <v>240.5</v>
      </c>
      <c r="Z41" s="29">
        <v>17881</v>
      </c>
      <c r="AA41">
        <f t="shared" si="2"/>
        <v>15.271838729383017</v>
      </c>
      <c r="AB41"/>
      <c r="AC41"/>
    </row>
    <row r="42" spans="1:29" x14ac:dyDescent="0.25">
      <c r="A42" t="s">
        <v>98</v>
      </c>
      <c r="B42" t="s">
        <v>99</v>
      </c>
      <c r="D42" t="s">
        <v>98</v>
      </c>
      <c r="E42" s="28" t="s">
        <v>40</v>
      </c>
      <c r="G42">
        <v>200</v>
      </c>
      <c r="H42" t="s">
        <v>99</v>
      </c>
      <c r="I42" t="s">
        <v>98</v>
      </c>
      <c r="J42" t="s">
        <v>100</v>
      </c>
      <c r="K42">
        <v>2</v>
      </c>
      <c r="L42">
        <v>1</v>
      </c>
      <c r="M42">
        <v>11192</v>
      </c>
      <c r="N42">
        <v>12509</v>
      </c>
      <c r="O42">
        <v>1</v>
      </c>
      <c r="V42">
        <v>11812</v>
      </c>
      <c r="Y42" s="29">
        <v>350.5</v>
      </c>
      <c r="Z42" s="29">
        <v>22099</v>
      </c>
      <c r="AA42">
        <f t="shared" si="2"/>
        <v>26.078710289236604</v>
      </c>
      <c r="AB42"/>
      <c r="AC42"/>
    </row>
    <row r="43" spans="1:29" x14ac:dyDescent="0.25">
      <c r="A43" t="s">
        <v>136</v>
      </c>
      <c r="B43" t="s">
        <v>137</v>
      </c>
      <c r="C43" s="28" t="s">
        <v>109</v>
      </c>
      <c r="D43">
        <v>13250</v>
      </c>
      <c r="E43" s="28">
        <v>60</v>
      </c>
      <c r="F43">
        <v>400</v>
      </c>
      <c r="G43">
        <v>200</v>
      </c>
      <c r="H43">
        <v>208.8</v>
      </c>
      <c r="I43">
        <v>0</v>
      </c>
      <c r="J43" t="s">
        <v>97</v>
      </c>
      <c r="K43">
        <v>1</v>
      </c>
      <c r="L43">
        <v>1</v>
      </c>
      <c r="M43">
        <v>14207</v>
      </c>
      <c r="N43">
        <v>14972</v>
      </c>
      <c r="O43">
        <v>1</v>
      </c>
      <c r="V43">
        <v>14607</v>
      </c>
      <c r="W43">
        <v>400</v>
      </c>
      <c r="X43">
        <v>200</v>
      </c>
      <c r="Y43" s="29"/>
      <c r="Z43" s="30"/>
      <c r="AB43"/>
      <c r="AC43"/>
    </row>
    <row r="44" spans="1:29" x14ac:dyDescent="0.25">
      <c r="A44" t="s">
        <v>98</v>
      </c>
      <c r="B44" t="s">
        <v>99</v>
      </c>
      <c r="D44" t="s">
        <v>98</v>
      </c>
      <c r="E44" s="28" t="s">
        <v>40</v>
      </c>
      <c r="H44" t="s">
        <v>99</v>
      </c>
      <c r="I44" t="s">
        <v>98</v>
      </c>
      <c r="J44" t="s">
        <v>100</v>
      </c>
      <c r="K44">
        <v>2</v>
      </c>
      <c r="L44">
        <v>1</v>
      </c>
      <c r="M44">
        <v>13941</v>
      </c>
      <c r="N44">
        <v>15277</v>
      </c>
      <c r="O44">
        <v>1</v>
      </c>
      <c r="V44">
        <v>14607</v>
      </c>
      <c r="Y44" s="29"/>
      <c r="Z44" s="30"/>
      <c r="AB44"/>
      <c r="AC44"/>
    </row>
    <row r="45" spans="1:29" x14ac:dyDescent="0.25">
      <c r="A45" t="s">
        <v>138</v>
      </c>
      <c r="B45" t="s">
        <v>139</v>
      </c>
      <c r="C45" s="28" t="s">
        <v>109</v>
      </c>
      <c r="D45">
        <v>15800</v>
      </c>
      <c r="E45" s="28">
        <v>60</v>
      </c>
      <c r="F45">
        <v>300</v>
      </c>
      <c r="G45">
        <v>200</v>
      </c>
      <c r="H45">
        <v>208.8</v>
      </c>
      <c r="I45">
        <v>0</v>
      </c>
      <c r="J45" t="s">
        <v>97</v>
      </c>
      <c r="K45">
        <v>1</v>
      </c>
      <c r="L45">
        <v>1</v>
      </c>
      <c r="M45">
        <v>17618</v>
      </c>
      <c r="N45">
        <v>18127</v>
      </c>
      <c r="O45">
        <v>1</v>
      </c>
      <c r="V45">
        <v>17881</v>
      </c>
      <c r="W45">
        <v>700</v>
      </c>
      <c r="X45">
        <v>200</v>
      </c>
      <c r="Y45" s="29"/>
      <c r="Z45" s="30"/>
      <c r="AB45"/>
      <c r="AC45"/>
    </row>
    <row r="46" spans="1:29" x14ac:dyDescent="0.25">
      <c r="A46" t="s">
        <v>98</v>
      </c>
      <c r="B46" t="s">
        <v>99</v>
      </c>
      <c r="D46" t="s">
        <v>98</v>
      </c>
      <c r="E46" s="28" t="s">
        <v>40</v>
      </c>
      <c r="H46" t="s">
        <v>99</v>
      </c>
      <c r="I46" t="s">
        <v>98</v>
      </c>
      <c r="J46" t="s">
        <v>100</v>
      </c>
      <c r="K46">
        <v>2</v>
      </c>
      <c r="L46">
        <v>1</v>
      </c>
      <c r="M46">
        <v>17373</v>
      </c>
      <c r="N46">
        <v>18399</v>
      </c>
      <c r="O46">
        <v>1</v>
      </c>
      <c r="V46">
        <v>17881</v>
      </c>
      <c r="Y46" s="29"/>
      <c r="Z46" s="30"/>
      <c r="AB46"/>
      <c r="AC46"/>
    </row>
    <row r="47" spans="1:29" x14ac:dyDescent="0.25">
      <c r="A47" t="s">
        <v>140</v>
      </c>
      <c r="B47" t="s">
        <v>141</v>
      </c>
      <c r="C47" s="28" t="s">
        <v>109</v>
      </c>
      <c r="D47">
        <v>19100</v>
      </c>
      <c r="E47" s="28">
        <v>80</v>
      </c>
      <c r="F47">
        <v>440</v>
      </c>
      <c r="G47">
        <v>200</v>
      </c>
      <c r="H47">
        <v>215.4</v>
      </c>
      <c r="I47">
        <v>0.1</v>
      </c>
      <c r="J47" t="s">
        <v>97</v>
      </c>
      <c r="K47">
        <v>1</v>
      </c>
      <c r="L47">
        <v>1</v>
      </c>
      <c r="M47">
        <v>21883</v>
      </c>
      <c r="N47">
        <v>22357</v>
      </c>
      <c r="O47">
        <v>1</v>
      </c>
      <c r="V47">
        <v>22099</v>
      </c>
      <c r="W47">
        <v>440</v>
      </c>
      <c r="X47">
        <v>200</v>
      </c>
      <c r="Y47" s="29"/>
      <c r="Z47" s="30"/>
      <c r="AB47"/>
      <c r="AC47"/>
    </row>
    <row r="48" spans="1:29" x14ac:dyDescent="0.25">
      <c r="A48" t="s">
        <v>98</v>
      </c>
      <c r="B48" t="s">
        <v>99</v>
      </c>
      <c r="D48" t="s">
        <v>98</v>
      </c>
      <c r="E48" s="28" t="s">
        <v>40</v>
      </c>
      <c r="H48" t="s">
        <v>99</v>
      </c>
      <c r="I48" t="s">
        <v>98</v>
      </c>
      <c r="J48" t="s">
        <v>100</v>
      </c>
      <c r="K48">
        <v>2</v>
      </c>
      <c r="L48">
        <v>1</v>
      </c>
      <c r="M48">
        <v>21561</v>
      </c>
      <c r="N48">
        <v>22527</v>
      </c>
      <c r="O48">
        <v>1</v>
      </c>
      <c r="V48">
        <v>22099</v>
      </c>
      <c r="Y48" s="29"/>
      <c r="Z48" s="30"/>
      <c r="AB48"/>
      <c r="AC48"/>
    </row>
    <row r="49" spans="1:29" x14ac:dyDescent="0.25">
      <c r="C49" s="28"/>
      <c r="E49" s="28"/>
      <c r="Y49" s="29"/>
      <c r="Z49" s="30"/>
      <c r="AB49"/>
      <c r="AC49"/>
    </row>
    <row r="50" spans="1:29" x14ac:dyDescent="0.25">
      <c r="A50" s="28"/>
      <c r="B50" s="28"/>
      <c r="F50" s="28"/>
      <c r="H50" s="28"/>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workbookViewId="0"/>
  </sheetViews>
  <sheetFormatPr defaultColWidth="10.875" defaultRowHeight="15.75" x14ac:dyDescent="0.25"/>
  <cols>
    <col min="1" max="5" width="10.875" style="38"/>
    <col min="6" max="6" width="13.5" style="38" customWidth="1"/>
    <col min="7" max="13" width="10.875" style="38"/>
    <col min="14" max="14" width="14.375" style="38" customWidth="1"/>
    <col min="15" max="21" width="10.875" style="38"/>
    <col min="22" max="22" width="13.5" style="38" customWidth="1"/>
    <col min="23" max="16384" width="10.875" style="38"/>
  </cols>
  <sheetData>
    <row r="1" spans="1:22" x14ac:dyDescent="0.25">
      <c r="A1" s="30" t="s">
        <v>183</v>
      </c>
    </row>
    <row r="2" spans="1:22" s="50" customFormat="1" x14ac:dyDescent="0.25">
      <c r="A2" s="50" t="s">
        <v>176</v>
      </c>
      <c r="B2" s="50" t="s">
        <v>177</v>
      </c>
      <c r="C2" s="50" t="s">
        <v>156</v>
      </c>
      <c r="D2" s="50" t="s">
        <v>144</v>
      </c>
      <c r="E2" s="50" t="s">
        <v>145</v>
      </c>
      <c r="F2" s="50" t="s">
        <v>78</v>
      </c>
      <c r="I2" s="50" t="s">
        <v>178</v>
      </c>
      <c r="J2" s="50" t="s">
        <v>177</v>
      </c>
      <c r="K2" s="50" t="s">
        <v>156</v>
      </c>
      <c r="L2" s="50" t="s">
        <v>144</v>
      </c>
      <c r="M2" s="50" t="s">
        <v>145</v>
      </c>
      <c r="N2" s="50" t="s">
        <v>78</v>
      </c>
      <c r="Q2" s="50" t="s">
        <v>179</v>
      </c>
      <c r="R2" s="50" t="s">
        <v>177</v>
      </c>
      <c r="S2" s="50" t="s">
        <v>156</v>
      </c>
      <c r="T2" s="50" t="s">
        <v>144</v>
      </c>
      <c r="U2" s="50" t="s">
        <v>145</v>
      </c>
      <c r="V2" s="50" t="s">
        <v>78</v>
      </c>
    </row>
    <row r="3" spans="1:22" s="51" customFormat="1" x14ac:dyDescent="0.25">
      <c r="A3" s="54"/>
      <c r="B3" s="51">
        <v>376.38174273999999</v>
      </c>
      <c r="C3" s="51">
        <v>0.5</v>
      </c>
      <c r="D3" s="51">
        <v>1.154007</v>
      </c>
      <c r="E3" s="51">
        <v>2.797291</v>
      </c>
      <c r="F3" s="51" t="s">
        <v>180</v>
      </c>
      <c r="J3" s="51">
        <v>757</v>
      </c>
      <c r="K3" s="52">
        <v>1.5</v>
      </c>
      <c r="L3" s="52">
        <v>1.460493</v>
      </c>
      <c r="M3" s="52">
        <v>2.6865230000000002</v>
      </c>
      <c r="N3" s="53" t="s">
        <v>180</v>
      </c>
      <c r="R3" s="51">
        <v>578</v>
      </c>
      <c r="S3" s="51">
        <v>0.5</v>
      </c>
      <c r="T3" s="51">
        <v>1.2624930000000001</v>
      </c>
      <c r="U3" s="51">
        <v>2.7625229999999998</v>
      </c>
      <c r="V3" s="53" t="s">
        <v>180</v>
      </c>
    </row>
    <row r="4" spans="1:22" s="51" customFormat="1" x14ac:dyDescent="0.25">
      <c r="A4" s="54"/>
      <c r="B4" s="51">
        <v>686.48962656000003</v>
      </c>
      <c r="C4" s="51">
        <v>8.5</v>
      </c>
      <c r="D4" s="51">
        <v>1.285955</v>
      </c>
      <c r="E4" s="51">
        <v>2.8157899999999998</v>
      </c>
      <c r="F4" s="51" t="s">
        <v>180</v>
      </c>
      <c r="J4" s="51">
        <v>1528.3636363600001</v>
      </c>
      <c r="K4" s="52">
        <v>10.5</v>
      </c>
      <c r="L4" s="52">
        <v>1.263566</v>
      </c>
      <c r="M4" s="52">
        <v>2.6809229999999999</v>
      </c>
      <c r="N4" s="53" t="s">
        <v>180</v>
      </c>
      <c r="R4" s="51">
        <v>1609.6666666666667</v>
      </c>
      <c r="S4" s="51">
        <v>10.5</v>
      </c>
      <c r="T4" s="51">
        <v>1.2645660000000001</v>
      </c>
      <c r="U4" s="51">
        <v>2.8109229999999998</v>
      </c>
      <c r="V4" s="53" t="s">
        <v>180</v>
      </c>
    </row>
    <row r="5" spans="1:22" s="51" customFormat="1" x14ac:dyDescent="0.25">
      <c r="A5" s="54"/>
      <c r="B5" s="51">
        <v>996.59751037000001</v>
      </c>
      <c r="C5" s="51">
        <v>16.5</v>
      </c>
      <c r="D5" s="51">
        <v>1.2780069999999999</v>
      </c>
      <c r="E5" s="51">
        <v>2.8892910000000001</v>
      </c>
      <c r="F5" s="51" t="s">
        <v>180</v>
      </c>
      <c r="J5" s="51">
        <v>3242.5050505099998</v>
      </c>
      <c r="K5" s="52">
        <v>30.5</v>
      </c>
      <c r="L5" s="52">
        <v>1.418566</v>
      </c>
      <c r="M5" s="52">
        <v>2.7219229999999999</v>
      </c>
      <c r="N5" s="53" t="s">
        <v>180</v>
      </c>
      <c r="R5" s="51">
        <v>2641.3333333333335</v>
      </c>
      <c r="S5" s="51">
        <v>20.5</v>
      </c>
      <c r="T5" s="51">
        <v>1.545493</v>
      </c>
      <c r="U5" s="51">
        <v>2.7415229999999999</v>
      </c>
      <c r="V5" s="53" t="s">
        <v>180</v>
      </c>
    </row>
    <row r="6" spans="1:22" s="51" customFormat="1" x14ac:dyDescent="0.25">
      <c r="A6" s="54"/>
      <c r="B6" s="51">
        <v>1306.7053941900001</v>
      </c>
      <c r="C6" s="51">
        <v>24.5</v>
      </c>
      <c r="D6" s="51">
        <v>1.256955</v>
      </c>
      <c r="E6" s="51">
        <v>2.7187899999999998</v>
      </c>
      <c r="F6" s="51" t="s">
        <v>180</v>
      </c>
      <c r="J6" s="51">
        <v>4099.5757575799998</v>
      </c>
      <c r="K6" s="52">
        <v>40.5</v>
      </c>
      <c r="L6" s="52">
        <v>1.3614930000000001</v>
      </c>
      <c r="M6" s="52">
        <v>2.696523</v>
      </c>
      <c r="N6" s="53" t="s">
        <v>180</v>
      </c>
      <c r="R6" s="51">
        <v>3673</v>
      </c>
      <c r="S6" s="51">
        <v>30.5</v>
      </c>
      <c r="T6" s="51">
        <v>1.287566</v>
      </c>
      <c r="U6" s="51">
        <v>2.6999230000000001</v>
      </c>
      <c r="V6" s="53" t="s">
        <v>180</v>
      </c>
    </row>
    <row r="7" spans="1:22" s="51" customFormat="1" x14ac:dyDescent="0.25">
      <c r="A7" s="54"/>
      <c r="B7" s="51">
        <v>1616.81327801</v>
      </c>
      <c r="C7" s="51">
        <v>32.5</v>
      </c>
      <c r="D7" s="51">
        <v>0.87100699999999998</v>
      </c>
      <c r="E7" s="51">
        <v>2.6982910000000002</v>
      </c>
      <c r="F7" s="51" t="s">
        <v>180</v>
      </c>
      <c r="J7" s="51">
        <v>5813.7171717199999</v>
      </c>
      <c r="K7" s="52">
        <v>60.5</v>
      </c>
      <c r="L7" s="52">
        <v>1.305566</v>
      </c>
      <c r="M7" s="52">
        <v>2.8639230000000002</v>
      </c>
      <c r="N7" s="53" t="s">
        <v>180</v>
      </c>
      <c r="R7" s="51">
        <v>4704.666666666667</v>
      </c>
      <c r="S7" s="51">
        <v>40.5</v>
      </c>
      <c r="T7" s="51">
        <v>1.347566</v>
      </c>
      <c r="U7" s="51">
        <v>2.8289230000000001</v>
      </c>
      <c r="V7" s="53" t="s">
        <v>180</v>
      </c>
    </row>
    <row r="8" spans="1:22" s="51" customFormat="1" x14ac:dyDescent="0.25">
      <c r="A8" s="54"/>
      <c r="B8" s="51">
        <v>1926.9211618300001</v>
      </c>
      <c r="C8" s="51">
        <v>40.5</v>
      </c>
      <c r="D8" s="51">
        <v>0.94400700000000004</v>
      </c>
      <c r="E8" s="51">
        <v>2.7302909999999998</v>
      </c>
      <c r="F8" s="51" t="s">
        <v>184</v>
      </c>
      <c r="J8" s="51">
        <v>6670.7878787899999</v>
      </c>
      <c r="K8" s="52">
        <v>70.5</v>
      </c>
      <c r="L8" s="52">
        <v>1.3654930000000001</v>
      </c>
      <c r="M8" s="52">
        <v>2.7905229999999999</v>
      </c>
      <c r="N8" s="53" t="s">
        <v>180</v>
      </c>
      <c r="R8" s="51">
        <v>5736.3333333333339</v>
      </c>
      <c r="S8" s="51">
        <v>50.5</v>
      </c>
      <c r="T8" s="51">
        <v>1.317493</v>
      </c>
      <c r="U8" s="51">
        <v>2.7725230000000001</v>
      </c>
      <c r="V8" s="53" t="s">
        <v>180</v>
      </c>
    </row>
    <row r="9" spans="1:22" s="51" customFormat="1" x14ac:dyDescent="0.25">
      <c r="A9" s="54"/>
      <c r="B9" s="51">
        <v>2237.0290456399998</v>
      </c>
      <c r="C9" s="51">
        <v>48.5</v>
      </c>
      <c r="D9" s="51">
        <v>1.434955</v>
      </c>
      <c r="E9" s="51">
        <v>2.6707900000000002</v>
      </c>
      <c r="F9" s="51" t="s">
        <v>180</v>
      </c>
      <c r="J9" s="51">
        <v>9242</v>
      </c>
      <c r="K9" s="52">
        <v>100.5</v>
      </c>
      <c r="L9" s="52">
        <v>0.73549299999999995</v>
      </c>
      <c r="M9" s="52">
        <v>3.039523</v>
      </c>
      <c r="N9" s="53" t="s">
        <v>180</v>
      </c>
      <c r="R9" s="51">
        <v>6768</v>
      </c>
      <c r="S9" s="51">
        <v>60.5</v>
      </c>
      <c r="T9" s="51">
        <v>1.2984929999999999</v>
      </c>
      <c r="U9" s="51">
        <v>2.9735230000000001</v>
      </c>
      <c r="V9" s="53" t="s">
        <v>180</v>
      </c>
    </row>
    <row r="10" spans="1:22" s="51" customFormat="1" x14ac:dyDescent="0.25">
      <c r="A10" s="54"/>
      <c r="B10" s="51">
        <v>3167.3526971000001</v>
      </c>
      <c r="C10" s="51">
        <v>72.5</v>
      </c>
      <c r="D10" s="51">
        <v>0.99395500000000003</v>
      </c>
      <c r="E10" s="51">
        <v>2.9017900000000001</v>
      </c>
      <c r="F10" s="51" t="s">
        <v>180</v>
      </c>
      <c r="J10" s="51">
        <v>10217.55555556</v>
      </c>
      <c r="K10" s="52">
        <v>105.5</v>
      </c>
      <c r="L10" s="52">
        <v>0.69942800000000005</v>
      </c>
      <c r="M10" s="52">
        <v>2.973681</v>
      </c>
      <c r="N10" s="53" t="s">
        <v>180</v>
      </c>
      <c r="R10" s="51">
        <v>8836</v>
      </c>
      <c r="S10" s="51">
        <v>90.5</v>
      </c>
      <c r="T10" s="51">
        <v>0.98956599999999995</v>
      </c>
      <c r="U10" s="51">
        <v>2.8369230000000001</v>
      </c>
      <c r="V10" s="53" t="s">
        <v>180</v>
      </c>
    </row>
    <row r="11" spans="1:22" s="51" customFormat="1" x14ac:dyDescent="0.25">
      <c r="A11" s="54"/>
      <c r="B11" s="51">
        <v>3477.4605809099999</v>
      </c>
      <c r="C11" s="51">
        <v>80.5</v>
      </c>
      <c r="D11" s="51">
        <v>1.2639549999999999</v>
      </c>
      <c r="E11" s="51">
        <v>2.88679</v>
      </c>
      <c r="F11" s="51" t="s">
        <v>180</v>
      </c>
      <c r="J11" s="51">
        <v>10607.77777778</v>
      </c>
      <c r="K11" s="52">
        <v>107.5</v>
      </c>
      <c r="L11" s="52">
        <v>0.81642800000000004</v>
      </c>
      <c r="M11" s="52">
        <v>3.147681</v>
      </c>
      <c r="N11" s="53" t="s">
        <v>180</v>
      </c>
      <c r="R11" s="51">
        <v>10904</v>
      </c>
      <c r="S11" s="51">
        <v>110.5</v>
      </c>
      <c r="T11" s="51">
        <v>0.75356599999999996</v>
      </c>
      <c r="U11" s="51">
        <v>2.784923</v>
      </c>
      <c r="V11" s="53" t="s">
        <v>180</v>
      </c>
    </row>
    <row r="12" spans="1:22" s="51" customFormat="1" x14ac:dyDescent="0.25">
      <c r="A12" s="54"/>
      <c r="B12" s="51">
        <v>3787.56846473</v>
      </c>
      <c r="C12" s="51">
        <v>88.5</v>
      </c>
      <c r="D12" s="51">
        <v>1.2900069999999999</v>
      </c>
      <c r="E12" s="51">
        <v>2.6442909999999999</v>
      </c>
      <c r="F12" s="51" t="s">
        <v>180</v>
      </c>
      <c r="J12" s="51">
        <v>11193.11111111</v>
      </c>
      <c r="K12" s="52">
        <v>110.5</v>
      </c>
      <c r="L12" s="52">
        <v>0.82756600000000002</v>
      </c>
      <c r="M12" s="52">
        <v>3.0509230000000001</v>
      </c>
      <c r="N12" s="53" t="s">
        <v>180</v>
      </c>
      <c r="R12" s="51">
        <f>R11+(R14-R13)</f>
        <v>11040.2</v>
      </c>
      <c r="S12" s="51">
        <v>113.5</v>
      </c>
      <c r="T12" s="51">
        <v>0.764428</v>
      </c>
      <c r="U12" s="51">
        <v>2.9116810000000002</v>
      </c>
      <c r="V12" s="53" t="s">
        <v>180</v>
      </c>
    </row>
    <row r="13" spans="1:22" s="51" customFormat="1" x14ac:dyDescent="0.25">
      <c r="A13" s="54"/>
      <c r="B13" s="51">
        <v>4407.7842323699997</v>
      </c>
      <c r="C13" s="51">
        <v>104.5</v>
      </c>
      <c r="D13" s="51">
        <v>1.381955</v>
      </c>
      <c r="E13" s="51">
        <v>2.6437900000000001</v>
      </c>
      <c r="F13" s="51" t="s">
        <v>180</v>
      </c>
      <c r="J13" s="51">
        <v>11778.44444444</v>
      </c>
      <c r="K13" s="52">
        <v>113.5</v>
      </c>
      <c r="L13" s="52">
        <v>0.67099699999999995</v>
      </c>
      <c r="M13" s="52">
        <v>3.0474169999999998</v>
      </c>
      <c r="N13" s="53" t="s">
        <v>180</v>
      </c>
      <c r="R13" s="51">
        <v>11358</v>
      </c>
      <c r="S13" s="51">
        <v>120.5</v>
      </c>
      <c r="T13" s="51">
        <v>1.003566</v>
      </c>
      <c r="U13" s="51">
        <v>3.2999230000000002</v>
      </c>
      <c r="V13" s="53" t="s">
        <v>180</v>
      </c>
    </row>
    <row r="14" spans="1:22" s="51" customFormat="1" x14ac:dyDescent="0.25">
      <c r="A14" s="54"/>
      <c r="B14" s="51">
        <v>4446.5477178399997</v>
      </c>
      <c r="C14" s="51">
        <v>105.5</v>
      </c>
      <c r="D14" s="51">
        <v>0.69171899999999997</v>
      </c>
      <c r="E14" s="51">
        <v>2.9956939999999999</v>
      </c>
      <c r="F14" s="51" t="s">
        <v>180</v>
      </c>
      <c r="J14" s="51">
        <v>12168.66666667</v>
      </c>
      <c r="K14" s="52">
        <v>115.5</v>
      </c>
      <c r="L14" s="52">
        <v>0.50799700000000003</v>
      </c>
      <c r="M14" s="52">
        <v>3.130417</v>
      </c>
      <c r="N14" s="53" t="s">
        <v>180</v>
      </c>
      <c r="R14" s="51">
        <v>11494.2</v>
      </c>
      <c r="S14" s="51">
        <v>123.5</v>
      </c>
      <c r="T14" s="51">
        <v>0.720997</v>
      </c>
      <c r="U14" s="51">
        <v>2.9054169999999999</v>
      </c>
      <c r="V14" s="53" t="s">
        <v>180</v>
      </c>
    </row>
    <row r="15" spans="1:22" s="51" customFormat="1" x14ac:dyDescent="0.25">
      <c r="A15" s="54"/>
      <c r="B15" s="51">
        <v>4524.0746888000003</v>
      </c>
      <c r="C15" s="51">
        <v>107.5</v>
      </c>
      <c r="D15" s="51">
        <v>0.80871899999999997</v>
      </c>
      <c r="E15" s="51">
        <v>3.1696939999999998</v>
      </c>
      <c r="F15" s="51" t="s">
        <v>180</v>
      </c>
      <c r="J15" s="51">
        <v>12754</v>
      </c>
      <c r="K15" s="52">
        <v>118.5</v>
      </c>
      <c r="L15" s="52">
        <v>0.78742800000000002</v>
      </c>
      <c r="M15" s="52">
        <v>3.0556809999999999</v>
      </c>
      <c r="N15" s="53" t="s">
        <v>180</v>
      </c>
      <c r="R15" s="51">
        <v>11721.2</v>
      </c>
      <c r="S15" s="51">
        <v>128.5</v>
      </c>
      <c r="T15" s="51">
        <v>0.73642799999999997</v>
      </c>
      <c r="U15" s="51">
        <v>2.9726810000000001</v>
      </c>
      <c r="V15" s="53" t="s">
        <v>180</v>
      </c>
    </row>
    <row r="16" spans="1:22" s="51" customFormat="1" x14ac:dyDescent="0.25">
      <c r="A16" s="54"/>
      <c r="B16" s="51">
        <v>4717.8921161799999</v>
      </c>
      <c r="C16" s="51">
        <v>112.5</v>
      </c>
      <c r="D16" s="51">
        <v>1.1170070000000001</v>
      </c>
      <c r="E16" s="51">
        <v>2.7312910000000001</v>
      </c>
      <c r="F16" s="51" t="s">
        <v>180</v>
      </c>
      <c r="J16" s="51">
        <v>13093.21875</v>
      </c>
      <c r="K16" s="52">
        <v>123.5</v>
      </c>
      <c r="L16" s="52">
        <v>1.156428</v>
      </c>
      <c r="M16" s="52">
        <v>3.6946810000000001</v>
      </c>
      <c r="N16" s="53" t="s">
        <v>180</v>
      </c>
      <c r="R16" s="51">
        <v>11812</v>
      </c>
      <c r="S16" s="51">
        <v>130.5</v>
      </c>
      <c r="T16" s="51">
        <v>0.73756600000000005</v>
      </c>
      <c r="U16" s="51">
        <v>3.0819230000000002</v>
      </c>
      <c r="V16" s="53" t="s">
        <v>180</v>
      </c>
    </row>
    <row r="17" spans="2:22" s="51" customFormat="1" x14ac:dyDescent="0.25">
      <c r="B17" s="51">
        <v>5028</v>
      </c>
      <c r="C17" s="51">
        <v>120.5</v>
      </c>
      <c r="D17" s="51">
        <v>1.2599549999999999</v>
      </c>
      <c r="E17" s="51">
        <v>2.74579</v>
      </c>
      <c r="F17" s="51" t="s">
        <v>180</v>
      </c>
      <c r="J17" s="51">
        <v>13568.125</v>
      </c>
      <c r="K17" s="52">
        <v>130.5</v>
      </c>
      <c r="L17" s="52">
        <v>0.50249299999999997</v>
      </c>
      <c r="M17" s="52">
        <v>3.4135230000000001</v>
      </c>
      <c r="N17" s="53" t="s">
        <v>180</v>
      </c>
      <c r="R17" s="51">
        <v>12068.208333333332</v>
      </c>
      <c r="S17" s="51">
        <v>132.5</v>
      </c>
      <c r="T17" s="51">
        <v>0.24199699999999999</v>
      </c>
      <c r="U17" s="51">
        <v>3.142417</v>
      </c>
      <c r="V17" s="53" t="s">
        <v>180</v>
      </c>
    </row>
    <row r="18" spans="2:22" s="51" customFormat="1" x14ac:dyDescent="0.25">
      <c r="B18" s="51">
        <v>5310.51428571</v>
      </c>
      <c r="C18" s="51">
        <v>128.5</v>
      </c>
      <c r="D18" s="51">
        <v>1.501007</v>
      </c>
      <c r="E18" s="51">
        <v>2.6212909999999998</v>
      </c>
      <c r="F18" s="51" t="s">
        <v>180</v>
      </c>
      <c r="J18" s="51">
        <v>14043.03125</v>
      </c>
      <c r="K18" s="52">
        <v>137.5</v>
      </c>
      <c r="L18" s="52">
        <v>0.64499700000000004</v>
      </c>
      <c r="M18" s="52">
        <v>3.2454170000000002</v>
      </c>
      <c r="N18" s="53" t="s">
        <v>180</v>
      </c>
      <c r="R18" s="51">
        <v>12324.416666666666</v>
      </c>
      <c r="S18" s="51">
        <v>141.5</v>
      </c>
      <c r="T18" s="51">
        <v>1.0105660000000001</v>
      </c>
      <c r="U18" s="51">
        <v>3.2029230000000002</v>
      </c>
      <c r="V18" s="53" t="s">
        <v>180</v>
      </c>
    </row>
    <row r="19" spans="2:22" s="51" customFormat="1" x14ac:dyDescent="0.25">
      <c r="B19" s="51">
        <v>5593.0285714299998</v>
      </c>
      <c r="C19" s="51">
        <v>136.5</v>
      </c>
      <c r="D19" s="51">
        <v>1.418955</v>
      </c>
      <c r="E19" s="51">
        <v>2.6697899999999999</v>
      </c>
      <c r="F19" s="51" t="s">
        <v>180</v>
      </c>
      <c r="J19" s="51">
        <v>14246.5625</v>
      </c>
      <c r="K19" s="52">
        <v>140.5</v>
      </c>
      <c r="L19" s="52">
        <v>0.40649299999999999</v>
      </c>
      <c r="M19" s="52">
        <v>3.3935230000000001</v>
      </c>
      <c r="N19" s="53" t="s">
        <v>180</v>
      </c>
      <c r="R19" s="51">
        <v>12464.183333333332</v>
      </c>
      <c r="S19" s="51">
        <v>144.5</v>
      </c>
      <c r="T19" s="51">
        <v>0.88442799999999999</v>
      </c>
      <c r="U19" s="51">
        <v>3.1126809999999998</v>
      </c>
      <c r="V19" s="53" t="s">
        <v>180</v>
      </c>
    </row>
    <row r="20" spans="2:22" s="51" customFormat="1" x14ac:dyDescent="0.25">
      <c r="B20" s="51">
        <v>5875.5428571399998</v>
      </c>
      <c r="C20" s="51">
        <v>144.5</v>
      </c>
      <c r="D20" s="51">
        <v>1.2940069999999999</v>
      </c>
      <c r="E20" s="51">
        <v>2.918291</v>
      </c>
      <c r="F20" s="51" t="s">
        <v>180</v>
      </c>
      <c r="J20" s="51">
        <v>14450.09375</v>
      </c>
      <c r="K20" s="52">
        <v>143.5</v>
      </c>
      <c r="L20" s="52">
        <v>0.223997</v>
      </c>
      <c r="M20" s="52">
        <v>3.400417</v>
      </c>
      <c r="N20" s="53" t="s">
        <v>180</v>
      </c>
      <c r="R20" s="51">
        <v>12557.361111111111</v>
      </c>
      <c r="S20" s="51">
        <v>146.5</v>
      </c>
      <c r="T20" s="51">
        <v>0.68042800000000003</v>
      </c>
      <c r="U20" s="51">
        <v>2.9446810000000001</v>
      </c>
      <c r="V20" s="53" t="s">
        <v>180</v>
      </c>
    </row>
    <row r="21" spans="2:22" s="51" customFormat="1" x14ac:dyDescent="0.25">
      <c r="B21" s="51">
        <v>6158.0571428599997</v>
      </c>
      <c r="C21" s="51">
        <v>152.5</v>
      </c>
      <c r="D21" s="51">
        <v>0.60695500000000002</v>
      </c>
      <c r="E21" s="51">
        <v>2.7297899999999999</v>
      </c>
      <c r="F21" s="51" t="s">
        <v>181</v>
      </c>
      <c r="J21" s="51">
        <v>14721.46875</v>
      </c>
      <c r="K21" s="52">
        <v>147.5</v>
      </c>
      <c r="L21" s="52">
        <v>0.43942799999999999</v>
      </c>
      <c r="M21" s="52">
        <v>3.3716810000000002</v>
      </c>
      <c r="N21" s="53" t="s">
        <v>180</v>
      </c>
      <c r="R21" s="51">
        <v>12743.666666666666</v>
      </c>
      <c r="S21" s="51">
        <v>150.5</v>
      </c>
      <c r="T21" s="51">
        <v>0.915493</v>
      </c>
      <c r="U21" s="51">
        <v>3.1385230000000002</v>
      </c>
      <c r="V21" s="53" t="s">
        <v>180</v>
      </c>
    </row>
    <row r="22" spans="2:22" s="51" customFormat="1" x14ac:dyDescent="0.25">
      <c r="B22" s="51">
        <v>6440.5714285699996</v>
      </c>
      <c r="C22" s="51">
        <v>160.5</v>
      </c>
      <c r="D22" s="51">
        <v>1.291955</v>
      </c>
      <c r="E22" s="51">
        <v>2.71279</v>
      </c>
      <c r="F22" s="51" t="s">
        <v>180</v>
      </c>
      <c r="J22" s="51">
        <v>14925</v>
      </c>
      <c r="K22" s="52">
        <v>150.5</v>
      </c>
      <c r="L22" s="52">
        <v>0.40849299999999999</v>
      </c>
      <c r="M22" s="52">
        <v>3.3555229999999998</v>
      </c>
      <c r="N22" s="53" t="s">
        <v>180</v>
      </c>
      <c r="R22" s="51">
        <v>13209.5</v>
      </c>
      <c r="S22" s="51">
        <v>165.5</v>
      </c>
      <c r="T22" s="51">
        <v>0.58199699999999999</v>
      </c>
      <c r="U22" s="51">
        <v>3.4294169999999999</v>
      </c>
      <c r="V22" s="53" t="s">
        <v>180</v>
      </c>
    </row>
    <row r="23" spans="2:22" s="51" customFormat="1" x14ac:dyDescent="0.25">
      <c r="B23" s="51">
        <v>6723.0857142900004</v>
      </c>
      <c r="C23" s="51">
        <v>168.5</v>
      </c>
      <c r="D23" s="51">
        <v>0.56600700000000004</v>
      </c>
      <c r="E23" s="51">
        <v>2.7872910000000002</v>
      </c>
      <c r="F23" s="51" t="s">
        <v>184</v>
      </c>
      <c r="J23" s="51">
        <v>15274.5</v>
      </c>
      <c r="K23" s="52">
        <v>153.5</v>
      </c>
      <c r="L23" s="52">
        <v>0.44299699999999997</v>
      </c>
      <c r="M23" s="52">
        <v>3.3824169999999998</v>
      </c>
      <c r="N23" s="53" t="s">
        <v>180</v>
      </c>
      <c r="R23" s="51">
        <v>13675.333333333332</v>
      </c>
      <c r="S23" s="51">
        <v>170.5</v>
      </c>
      <c r="T23" s="51">
        <v>0.472493</v>
      </c>
      <c r="U23" s="51">
        <v>3.4035229999999999</v>
      </c>
      <c r="V23" s="53" t="s">
        <v>180</v>
      </c>
    </row>
    <row r="24" spans="2:22" s="51" customFormat="1" x14ac:dyDescent="0.25">
      <c r="B24" s="51">
        <v>7288.1142857100003</v>
      </c>
      <c r="C24" s="51">
        <v>184.5</v>
      </c>
      <c r="D24" s="51">
        <v>1.3320069999999999</v>
      </c>
      <c r="E24" s="51">
        <v>2.8002910000000001</v>
      </c>
      <c r="F24" s="51" t="s">
        <v>180</v>
      </c>
      <c r="J24" s="51">
        <v>15740.5</v>
      </c>
      <c r="K24" s="52">
        <v>157.5</v>
      </c>
      <c r="L24" s="52">
        <v>0.49842799999999998</v>
      </c>
      <c r="M24" s="52">
        <v>3.251681</v>
      </c>
      <c r="N24" s="53" t="s">
        <v>180</v>
      </c>
      <c r="R24" s="51">
        <v>13908.25</v>
      </c>
      <c r="S24" s="51">
        <v>175.5</v>
      </c>
      <c r="T24" s="51">
        <v>0.57842800000000005</v>
      </c>
      <c r="U24" s="51">
        <v>2.981681</v>
      </c>
      <c r="V24" s="53" t="s">
        <v>180</v>
      </c>
    </row>
    <row r="25" spans="2:22" s="51" customFormat="1" x14ac:dyDescent="0.25">
      <c r="B25" s="51">
        <v>8135.65714286</v>
      </c>
      <c r="C25" s="51">
        <v>208.5</v>
      </c>
      <c r="D25" s="51">
        <v>0.64495499999999995</v>
      </c>
      <c r="E25" s="51">
        <v>2.6197900000000001</v>
      </c>
      <c r="F25" s="51" t="s">
        <v>180</v>
      </c>
      <c r="J25" s="51">
        <v>15740.5</v>
      </c>
      <c r="K25" s="52">
        <v>157.5</v>
      </c>
      <c r="L25" s="52">
        <v>0.327428</v>
      </c>
      <c r="M25" s="52">
        <v>3.223681</v>
      </c>
      <c r="N25" s="53" t="s">
        <v>180</v>
      </c>
      <c r="R25" s="51">
        <v>14141.166666666666</v>
      </c>
      <c r="S25" s="51">
        <v>180.5</v>
      </c>
      <c r="T25" s="51">
        <v>0.790493</v>
      </c>
      <c r="U25" s="51">
        <v>3.3425229999999999</v>
      </c>
      <c r="V25" s="53" t="s">
        <v>180</v>
      </c>
    </row>
    <row r="26" spans="2:22" s="51" customFormat="1" x14ac:dyDescent="0.25">
      <c r="B26" s="51">
        <v>9972</v>
      </c>
      <c r="C26" s="51">
        <v>260.5</v>
      </c>
      <c r="J26" s="51">
        <v>16090</v>
      </c>
      <c r="K26" s="52">
        <v>160.5</v>
      </c>
      <c r="L26" s="52">
        <v>0.50856599999999996</v>
      </c>
      <c r="M26" s="52">
        <v>3.5399229999999999</v>
      </c>
      <c r="N26" s="53" t="s">
        <v>180</v>
      </c>
      <c r="R26" s="51">
        <v>14374.083333333332</v>
      </c>
      <c r="S26" s="51">
        <v>185.5</v>
      </c>
      <c r="T26" s="51">
        <v>0.54799699999999996</v>
      </c>
      <c r="U26" s="51">
        <v>3.2974169999999998</v>
      </c>
      <c r="V26" s="53" t="s">
        <v>180</v>
      </c>
    </row>
    <row r="27" spans="2:22" s="51" customFormat="1" x14ac:dyDescent="0.25">
      <c r="B27" s="51">
        <v>11530.285714289999</v>
      </c>
      <c r="C27" s="51">
        <v>300.5</v>
      </c>
      <c r="D27" s="51">
        <v>0.62556599999999996</v>
      </c>
      <c r="E27" s="51">
        <v>3.0979230000000002</v>
      </c>
      <c r="F27" s="51" t="s">
        <v>180</v>
      </c>
      <c r="J27" s="51">
        <v>16672.5</v>
      </c>
      <c r="K27" s="52">
        <v>165.5</v>
      </c>
      <c r="L27" s="52">
        <v>0.62542799999999998</v>
      </c>
      <c r="M27" s="52">
        <v>3.1806809999999999</v>
      </c>
      <c r="N27" s="53" t="s">
        <v>180</v>
      </c>
      <c r="R27" s="51">
        <v>14607</v>
      </c>
      <c r="S27" s="51">
        <v>190.5</v>
      </c>
      <c r="T27" s="51">
        <v>0.56956600000000002</v>
      </c>
      <c r="U27" s="51">
        <v>3.3039230000000002</v>
      </c>
      <c r="V27" s="53" t="s">
        <v>180</v>
      </c>
    </row>
    <row r="28" spans="2:22" s="51" customFormat="1" x14ac:dyDescent="0.25">
      <c r="B28" s="51">
        <v>11919.857142860001</v>
      </c>
      <c r="C28" s="51">
        <v>310.5</v>
      </c>
      <c r="D28" s="51">
        <v>0.51071900000000003</v>
      </c>
      <c r="E28" s="51">
        <v>2.9286940000000001</v>
      </c>
      <c r="F28" s="51" t="s">
        <v>180</v>
      </c>
      <c r="J28" s="51">
        <v>17255</v>
      </c>
      <c r="K28" s="52">
        <v>170.5</v>
      </c>
      <c r="L28" s="52">
        <v>1.398566</v>
      </c>
      <c r="M28" s="52">
        <v>4.3599230000000002</v>
      </c>
      <c r="N28" s="53" t="s">
        <v>180</v>
      </c>
      <c r="R28" s="51">
        <v>14934.4</v>
      </c>
      <c r="S28" s="51">
        <v>195.5</v>
      </c>
      <c r="T28" s="51">
        <v>0.61342799999999997</v>
      </c>
      <c r="U28" s="51">
        <v>3.3016809999999999</v>
      </c>
      <c r="V28" s="53" t="s">
        <v>180</v>
      </c>
    </row>
    <row r="29" spans="2:22" s="51" customFormat="1" x14ac:dyDescent="0.25">
      <c r="B29" s="51">
        <v>12309.42857143</v>
      </c>
      <c r="C29" s="51">
        <v>320.5</v>
      </c>
      <c r="D29" s="51">
        <v>0.518428</v>
      </c>
      <c r="E29" s="51">
        <v>2.9066809999999998</v>
      </c>
      <c r="F29" s="51" t="s">
        <v>180</v>
      </c>
      <c r="J29" s="51">
        <v>17429.16666667</v>
      </c>
      <c r="K29" s="52">
        <v>175.5</v>
      </c>
      <c r="L29" s="52">
        <v>0.475997</v>
      </c>
      <c r="M29" s="52">
        <v>3.3084169999999999</v>
      </c>
      <c r="N29" s="53" t="s">
        <v>180</v>
      </c>
      <c r="R29" s="51">
        <v>15261.8</v>
      </c>
      <c r="S29" s="51">
        <v>200.5</v>
      </c>
      <c r="T29" s="51">
        <v>0.44049300000000002</v>
      </c>
      <c r="U29" s="51">
        <v>3.321523</v>
      </c>
      <c r="V29" s="53" t="s">
        <v>180</v>
      </c>
    </row>
    <row r="30" spans="2:22" s="51" customFormat="1" x14ac:dyDescent="0.25">
      <c r="B30" s="51">
        <v>12309.42857143</v>
      </c>
      <c r="C30" s="51">
        <v>320.5</v>
      </c>
      <c r="D30" s="51">
        <v>0.64649299999999998</v>
      </c>
      <c r="E30" s="51">
        <v>3.0375230000000002</v>
      </c>
      <c r="F30" s="51" t="s">
        <v>180</v>
      </c>
      <c r="J30" s="51">
        <v>17498.83333333</v>
      </c>
      <c r="K30" s="52">
        <v>177.5</v>
      </c>
      <c r="L30" s="52">
        <v>1.360997</v>
      </c>
      <c r="M30" s="52">
        <v>4.6364159999999996</v>
      </c>
      <c r="N30" s="53" t="s">
        <v>180</v>
      </c>
      <c r="R30" s="51">
        <v>15589.199999999999</v>
      </c>
      <c r="S30" s="51">
        <v>205.5</v>
      </c>
      <c r="T30" s="51">
        <v>0.56599699999999997</v>
      </c>
      <c r="U30" s="51">
        <v>3.1474169999999999</v>
      </c>
      <c r="V30" s="53" t="s">
        <v>180</v>
      </c>
    </row>
    <row r="31" spans="2:22" s="51" customFormat="1" x14ac:dyDescent="0.25">
      <c r="B31" s="51">
        <v>12309.42857143</v>
      </c>
      <c r="C31" s="51">
        <v>320.5</v>
      </c>
      <c r="D31" s="51">
        <v>0.63699700000000004</v>
      </c>
      <c r="E31" s="51">
        <v>2.9474170000000002</v>
      </c>
      <c r="F31" s="51" t="s">
        <v>180</v>
      </c>
      <c r="J31" s="51">
        <v>17603.33333333</v>
      </c>
      <c r="K31" s="52">
        <v>180.5</v>
      </c>
      <c r="L31" s="52">
        <v>1.652493</v>
      </c>
      <c r="M31" s="52">
        <v>4.5675230000000004</v>
      </c>
      <c r="N31" s="53" t="s">
        <v>180</v>
      </c>
      <c r="R31" s="51">
        <v>15916.599999999999</v>
      </c>
      <c r="S31" s="51">
        <v>210.5</v>
      </c>
      <c r="T31" s="51">
        <v>0.45456600000000003</v>
      </c>
      <c r="U31" s="51">
        <v>3.405923</v>
      </c>
      <c r="V31" s="53" t="s">
        <v>180</v>
      </c>
    </row>
    <row r="32" spans="2:22" s="51" customFormat="1" x14ac:dyDescent="0.25">
      <c r="B32" s="51">
        <v>12309.42857143</v>
      </c>
      <c r="C32" s="51">
        <v>320.5</v>
      </c>
      <c r="D32" s="51">
        <v>0.62956000000000001</v>
      </c>
      <c r="E32" s="51">
        <v>2.9674779999999998</v>
      </c>
      <c r="F32" s="51" t="s">
        <v>180</v>
      </c>
      <c r="J32" s="51">
        <v>18300</v>
      </c>
      <c r="K32" s="52">
        <v>200.5</v>
      </c>
      <c r="L32" s="52">
        <v>1.672493</v>
      </c>
      <c r="M32" s="52">
        <v>4.6535229999999999</v>
      </c>
      <c r="N32" s="53" t="s">
        <v>180</v>
      </c>
      <c r="R32" s="51">
        <v>16571.399999999998</v>
      </c>
      <c r="S32" s="51">
        <v>220.5</v>
      </c>
      <c r="T32" s="51">
        <v>0.44149300000000002</v>
      </c>
      <c r="U32" s="51">
        <v>3.6095229999999998</v>
      </c>
      <c r="V32" s="53" t="s">
        <v>180</v>
      </c>
    </row>
    <row r="33" spans="2:22" s="51" customFormat="1" x14ac:dyDescent="0.25">
      <c r="B33" s="51">
        <v>12504.214285710001</v>
      </c>
      <c r="C33" s="51">
        <v>325.5</v>
      </c>
      <c r="D33" s="51">
        <v>0.68942800000000004</v>
      </c>
      <c r="E33" s="51">
        <v>3.1656810000000002</v>
      </c>
      <c r="F33" s="51" t="s">
        <v>180</v>
      </c>
      <c r="J33" s="51">
        <v>18648.33333333</v>
      </c>
      <c r="K33" s="52">
        <v>210.5</v>
      </c>
      <c r="L33" s="52">
        <v>1.5285660000000001</v>
      </c>
      <c r="M33" s="52">
        <v>4.5759230000000004</v>
      </c>
      <c r="N33" s="53" t="s">
        <v>180</v>
      </c>
      <c r="R33" s="51">
        <v>17226.199999999997</v>
      </c>
      <c r="S33" s="51">
        <v>235.5</v>
      </c>
      <c r="T33" s="51">
        <v>1.412428</v>
      </c>
      <c r="U33" s="51">
        <v>4.6816810000000002</v>
      </c>
      <c r="V33" s="53" t="s">
        <v>180</v>
      </c>
    </row>
    <row r="34" spans="2:22" s="51" customFormat="1" x14ac:dyDescent="0.25">
      <c r="B34" s="51">
        <v>12504.214285710001</v>
      </c>
      <c r="C34" s="51">
        <v>325.5</v>
      </c>
      <c r="D34" s="51">
        <v>0.68171899999999996</v>
      </c>
      <c r="E34" s="51">
        <v>3.187694</v>
      </c>
      <c r="F34" s="51" t="s">
        <v>180</v>
      </c>
      <c r="J34" s="51">
        <v>18996.66666667</v>
      </c>
      <c r="K34" s="52">
        <v>220.5</v>
      </c>
      <c r="L34" s="52">
        <v>1.3995660000000001</v>
      </c>
      <c r="M34" s="52">
        <v>4.4809229999999998</v>
      </c>
      <c r="N34" s="53" t="s">
        <v>180</v>
      </c>
      <c r="R34" s="51">
        <v>17881</v>
      </c>
      <c r="S34" s="51">
        <v>240.5</v>
      </c>
      <c r="T34" s="51">
        <v>1.666566</v>
      </c>
      <c r="U34" s="51">
        <v>4.5119230000000003</v>
      </c>
      <c r="V34" s="53" t="s">
        <v>180</v>
      </c>
    </row>
    <row r="35" spans="2:22" s="51" customFormat="1" x14ac:dyDescent="0.25">
      <c r="B35" s="51">
        <v>12699</v>
      </c>
      <c r="C35" s="51">
        <v>330.5</v>
      </c>
      <c r="J35" s="51">
        <v>19345</v>
      </c>
      <c r="K35" s="52">
        <v>230.5</v>
      </c>
      <c r="L35" s="52">
        <v>1.523566</v>
      </c>
      <c r="M35" s="52">
        <v>4.6289230000000003</v>
      </c>
      <c r="N35" s="53" t="s">
        <v>180</v>
      </c>
      <c r="R35" s="51">
        <v>18264.4545454545</v>
      </c>
      <c r="S35" s="51">
        <v>250.5</v>
      </c>
      <c r="T35" s="51">
        <v>1.4654929999999999</v>
      </c>
      <c r="U35" s="51">
        <v>4.4675229999999999</v>
      </c>
      <c r="V35" s="53" t="s">
        <v>180</v>
      </c>
    </row>
    <row r="36" spans="2:22" s="51" customFormat="1" x14ac:dyDescent="0.25">
      <c r="B36" s="51">
        <v>13431</v>
      </c>
      <c r="C36" s="51">
        <v>340.5</v>
      </c>
      <c r="D36" s="51">
        <v>0.51849299999999998</v>
      </c>
      <c r="E36" s="51">
        <v>3.2675230000000002</v>
      </c>
      <c r="F36" s="51" t="s">
        <v>180</v>
      </c>
      <c r="J36" s="51">
        <v>19519.16666667</v>
      </c>
      <c r="K36" s="52">
        <v>235.5</v>
      </c>
      <c r="L36" s="52">
        <v>1.5484279999999999</v>
      </c>
      <c r="M36" s="52">
        <v>4.7986810000000002</v>
      </c>
      <c r="N36" s="53" t="s">
        <v>180</v>
      </c>
      <c r="R36" s="51">
        <v>18647.909090909088</v>
      </c>
      <c r="S36" s="51">
        <v>260.5</v>
      </c>
      <c r="T36" s="51">
        <v>1.5865659999999999</v>
      </c>
      <c r="U36" s="51">
        <v>4.4809229999999998</v>
      </c>
      <c r="V36" s="53" t="s">
        <v>180</v>
      </c>
    </row>
    <row r="37" spans="2:22" s="51" customFormat="1" x14ac:dyDescent="0.25">
      <c r="B37" s="51">
        <v>14163</v>
      </c>
      <c r="C37" s="51">
        <v>350.5</v>
      </c>
      <c r="D37" s="51">
        <v>1.003428</v>
      </c>
      <c r="E37" s="51">
        <v>3.5276809999999998</v>
      </c>
      <c r="F37" s="51" t="s">
        <v>180</v>
      </c>
      <c r="J37" s="51">
        <v>19693.33333333</v>
      </c>
      <c r="K37" s="52">
        <v>240.5</v>
      </c>
      <c r="L37" s="52">
        <v>1.414493</v>
      </c>
      <c r="M37" s="52">
        <v>4.7215230000000004</v>
      </c>
      <c r="N37" s="53" t="s">
        <v>180</v>
      </c>
      <c r="R37" s="51">
        <v>19031.363636363632</v>
      </c>
      <c r="S37" s="51">
        <v>265.5</v>
      </c>
      <c r="T37" s="51">
        <v>1.751428</v>
      </c>
      <c r="U37" s="51">
        <v>4.7206809999999999</v>
      </c>
      <c r="V37" s="53" t="s">
        <v>180</v>
      </c>
    </row>
    <row r="38" spans="2:22" s="51" customFormat="1" x14ac:dyDescent="0.25">
      <c r="B38" s="51">
        <v>14163</v>
      </c>
      <c r="C38" s="51">
        <v>350.5</v>
      </c>
      <c r="D38" s="51">
        <v>0.99571900000000002</v>
      </c>
      <c r="E38" s="51">
        <v>3.5496940000000001</v>
      </c>
      <c r="F38" s="51" t="s">
        <v>180</v>
      </c>
      <c r="J38" s="51">
        <v>19867.5</v>
      </c>
      <c r="K38" s="52">
        <v>245.5</v>
      </c>
      <c r="L38" s="52">
        <v>1.650997</v>
      </c>
      <c r="M38" s="52">
        <v>4.6524169999999998</v>
      </c>
      <c r="N38" s="53" t="s">
        <v>180</v>
      </c>
      <c r="R38" s="51">
        <v>19414.81818181818</v>
      </c>
      <c r="S38" s="51">
        <v>280.5</v>
      </c>
      <c r="T38" s="51">
        <v>1.6154930000000001</v>
      </c>
      <c r="U38" s="51">
        <v>4.6335230000000003</v>
      </c>
      <c r="V38" s="53" t="s">
        <v>180</v>
      </c>
    </row>
    <row r="39" spans="2:22" s="51" customFormat="1" x14ac:dyDescent="0.25">
      <c r="B39" s="51">
        <v>14895</v>
      </c>
      <c r="C39" s="51">
        <v>360.5</v>
      </c>
      <c r="D39" s="51">
        <v>0.69549300000000003</v>
      </c>
      <c r="E39" s="51">
        <v>3.660523</v>
      </c>
      <c r="F39" s="51" t="s">
        <v>180</v>
      </c>
      <c r="J39" s="51">
        <v>20041.66666667</v>
      </c>
      <c r="K39" s="52">
        <v>250.5</v>
      </c>
      <c r="L39" s="52">
        <v>1.5525659999999999</v>
      </c>
      <c r="M39" s="52">
        <v>4.4689230000000002</v>
      </c>
      <c r="N39" s="53" t="s">
        <v>180</v>
      </c>
      <c r="R39" s="51">
        <v>19606.545454545452</v>
      </c>
      <c r="S39" s="51">
        <v>285.5</v>
      </c>
      <c r="T39" s="51">
        <v>1.6929970000000001</v>
      </c>
      <c r="U39" s="51">
        <v>4.9214169999999999</v>
      </c>
      <c r="V39" s="53" t="s">
        <v>180</v>
      </c>
    </row>
    <row r="40" spans="2:22" s="51" customFormat="1" x14ac:dyDescent="0.25">
      <c r="B40" s="51">
        <v>15627</v>
      </c>
      <c r="C40" s="51">
        <v>370.5</v>
      </c>
      <c r="D40" s="51">
        <v>0.49342799999999998</v>
      </c>
      <c r="E40" s="51">
        <v>3.2986810000000002</v>
      </c>
      <c r="F40" s="51" t="s">
        <v>180</v>
      </c>
      <c r="J40" s="51">
        <v>20390</v>
      </c>
      <c r="K40" s="52">
        <v>260.5</v>
      </c>
      <c r="L40" s="52">
        <v>1.644493</v>
      </c>
      <c r="M40" s="52">
        <v>4.6685230000000004</v>
      </c>
      <c r="N40" s="53" t="s">
        <v>180</v>
      </c>
      <c r="R40" s="51">
        <v>19798.272727272724</v>
      </c>
      <c r="S40" s="51">
        <v>290.5</v>
      </c>
      <c r="T40" s="51">
        <v>1.565493</v>
      </c>
      <c r="U40" s="51">
        <v>4.5575229999999998</v>
      </c>
      <c r="V40" s="53" t="s">
        <v>180</v>
      </c>
    </row>
    <row r="41" spans="2:22" s="51" customFormat="1" x14ac:dyDescent="0.25">
      <c r="B41" s="51">
        <v>15627</v>
      </c>
      <c r="C41" s="51">
        <v>370.5</v>
      </c>
      <c r="D41" s="51">
        <v>0.48571900000000001</v>
      </c>
      <c r="E41" s="51">
        <v>3.320694</v>
      </c>
      <c r="F41" s="51" t="s">
        <v>180</v>
      </c>
      <c r="J41" s="51">
        <v>20738.33333333</v>
      </c>
      <c r="K41" s="52">
        <v>270.5</v>
      </c>
      <c r="L41" s="52">
        <v>1.5105660000000001</v>
      </c>
      <c r="M41" s="52">
        <v>4.4419230000000001</v>
      </c>
      <c r="N41" s="53" t="s">
        <v>180</v>
      </c>
      <c r="R41" s="51">
        <v>19989.999999999996</v>
      </c>
      <c r="S41" s="51">
        <v>295.5</v>
      </c>
      <c r="T41" s="51">
        <v>1.7489969999999999</v>
      </c>
      <c r="U41" s="51">
        <v>4.5834159999999997</v>
      </c>
      <c r="V41" s="53" t="s">
        <v>180</v>
      </c>
    </row>
    <row r="42" spans="2:22" s="51" customFormat="1" x14ac:dyDescent="0.25">
      <c r="B42" s="51">
        <v>16359</v>
      </c>
      <c r="C42" s="51">
        <v>380.5</v>
      </c>
      <c r="D42" s="51">
        <v>0.87456599999999995</v>
      </c>
      <c r="E42" s="51">
        <v>3.1829230000000002</v>
      </c>
      <c r="F42" s="51" t="s">
        <v>180</v>
      </c>
      <c r="J42" s="51">
        <v>21086.66666667</v>
      </c>
      <c r="K42" s="52">
        <v>280.5</v>
      </c>
      <c r="L42" s="52">
        <v>1.551493</v>
      </c>
      <c r="M42" s="52">
        <v>4.5055230000000002</v>
      </c>
      <c r="N42" s="53" t="s">
        <v>180</v>
      </c>
      <c r="R42" s="51">
        <v>20181.727272727268</v>
      </c>
      <c r="S42" s="51">
        <v>300.5</v>
      </c>
      <c r="T42" s="51">
        <v>1.5724929999999999</v>
      </c>
      <c r="U42" s="51">
        <v>4.5495229999999998</v>
      </c>
      <c r="V42" s="53" t="s">
        <v>180</v>
      </c>
    </row>
    <row r="43" spans="2:22" s="51" customFormat="1" x14ac:dyDescent="0.25">
      <c r="B43" s="51">
        <v>16725</v>
      </c>
      <c r="C43" s="51">
        <v>385.5</v>
      </c>
      <c r="D43" s="51">
        <v>0.25842799999999999</v>
      </c>
      <c r="E43" s="51">
        <v>3.3226810000000002</v>
      </c>
      <c r="F43" s="51" t="s">
        <v>180</v>
      </c>
      <c r="J43" s="51">
        <v>21435</v>
      </c>
      <c r="K43" s="52">
        <v>290.5</v>
      </c>
      <c r="L43" s="52">
        <v>1.460493</v>
      </c>
      <c r="M43" s="52">
        <v>4.5295230000000002</v>
      </c>
      <c r="N43" s="53" t="s">
        <v>180</v>
      </c>
      <c r="R43" s="51">
        <v>20565.181818181813</v>
      </c>
      <c r="S43" s="51">
        <v>310.5</v>
      </c>
      <c r="T43" s="51">
        <v>1.5565659999999999</v>
      </c>
      <c r="U43" s="51">
        <v>4.3999230000000003</v>
      </c>
      <c r="V43" s="53" t="s">
        <v>180</v>
      </c>
    </row>
    <row r="44" spans="2:22" s="51" customFormat="1" x14ac:dyDescent="0.25">
      <c r="B44" s="51">
        <v>16725</v>
      </c>
      <c r="C44" s="51">
        <v>385.5</v>
      </c>
      <c r="D44" s="51">
        <v>0.25071900000000003</v>
      </c>
      <c r="E44" s="51">
        <v>3.3446940000000001</v>
      </c>
      <c r="F44" s="51" t="s">
        <v>180</v>
      </c>
      <c r="J44" s="51">
        <v>21783.33333333</v>
      </c>
      <c r="K44" s="52">
        <v>300.5</v>
      </c>
      <c r="L44" s="52">
        <v>1.6235660000000001</v>
      </c>
      <c r="M44" s="52">
        <v>4.6159230000000004</v>
      </c>
      <c r="N44" s="53" t="s">
        <v>180</v>
      </c>
      <c r="R44" s="51">
        <v>21332.090909090904</v>
      </c>
      <c r="S44" s="51">
        <v>330.5</v>
      </c>
      <c r="T44" s="51">
        <v>1.563566</v>
      </c>
      <c r="U44" s="51">
        <v>4.5219230000000001</v>
      </c>
      <c r="V44" s="53" t="s">
        <v>180</v>
      </c>
    </row>
    <row r="45" spans="2:22" s="51" customFormat="1" x14ac:dyDescent="0.25">
      <c r="B45" s="51">
        <v>17091</v>
      </c>
      <c r="C45" s="51">
        <v>390.5</v>
      </c>
      <c r="D45" s="51">
        <v>0.31999699999999998</v>
      </c>
      <c r="E45" s="51">
        <v>3.3984169999999998</v>
      </c>
      <c r="F45" s="51" t="s">
        <v>180</v>
      </c>
      <c r="J45" s="51">
        <v>22131.66666667</v>
      </c>
      <c r="K45" s="52">
        <v>310.5</v>
      </c>
      <c r="L45" s="52">
        <v>0.82756600000000002</v>
      </c>
      <c r="M45" s="52">
        <v>3.6979229999999998</v>
      </c>
      <c r="N45" s="53" t="s">
        <v>180</v>
      </c>
      <c r="R45" s="51">
        <v>22099</v>
      </c>
      <c r="S45" s="51">
        <v>350.5</v>
      </c>
      <c r="T45" s="51">
        <v>1.573493</v>
      </c>
      <c r="U45" s="51">
        <v>4.5915229999999996</v>
      </c>
      <c r="V45" s="53" t="s">
        <v>180</v>
      </c>
    </row>
    <row r="46" spans="2:22" s="51" customFormat="1" x14ac:dyDescent="0.25">
      <c r="B46" s="51">
        <v>17091</v>
      </c>
      <c r="C46" s="51">
        <v>390.5</v>
      </c>
      <c r="D46" s="51">
        <v>0.31256</v>
      </c>
      <c r="E46" s="51">
        <v>3.4184779999999999</v>
      </c>
      <c r="F46" s="51" t="s">
        <v>180</v>
      </c>
      <c r="J46" s="51">
        <v>23525</v>
      </c>
      <c r="K46" s="52">
        <v>350.5</v>
      </c>
      <c r="L46" s="52">
        <v>1.4174929999999999</v>
      </c>
      <c r="M46" s="52">
        <v>4.1705230000000002</v>
      </c>
      <c r="N46" s="53" t="s">
        <v>180</v>
      </c>
      <c r="S46" s="51" t="s">
        <v>182</v>
      </c>
      <c r="T46" s="51" t="s">
        <v>40</v>
      </c>
      <c r="U46" s="51" t="s">
        <v>40</v>
      </c>
    </row>
    <row r="47" spans="2:22" s="51" customFormat="1" x14ac:dyDescent="0.25">
      <c r="B47" s="51">
        <v>17457</v>
      </c>
      <c r="C47" s="51">
        <v>395.5</v>
      </c>
      <c r="V47" s="51" t="s">
        <v>40</v>
      </c>
    </row>
    <row r="48" spans="2:22" s="51" customFormat="1" x14ac:dyDescent="0.25">
      <c r="B48" s="51">
        <v>17887.2</v>
      </c>
      <c r="C48" s="51">
        <v>410.5</v>
      </c>
      <c r="D48" s="51">
        <v>1.562997</v>
      </c>
      <c r="E48" s="51">
        <v>4.5854169999999996</v>
      </c>
      <c r="F48" s="51" t="s">
        <v>180</v>
      </c>
    </row>
    <row r="49" spans="2:6" s="51" customFormat="1" x14ac:dyDescent="0.25">
      <c r="B49" s="51">
        <v>17887.2</v>
      </c>
      <c r="C49" s="51">
        <v>410.5</v>
      </c>
      <c r="D49" s="51">
        <v>1.5555600000000001</v>
      </c>
      <c r="E49" s="51">
        <v>4.6054769999999996</v>
      </c>
      <c r="F49" s="51" t="s">
        <v>180</v>
      </c>
    </row>
    <row r="50" spans="2:6" s="51" customFormat="1" x14ac:dyDescent="0.25">
      <c r="B50" s="51">
        <v>18174</v>
      </c>
      <c r="C50" s="51">
        <v>420.5</v>
      </c>
      <c r="D50" s="51">
        <v>1.4635659999999999</v>
      </c>
      <c r="E50" s="51">
        <v>4.5499229999999997</v>
      </c>
      <c r="F50" s="51" t="s">
        <v>180</v>
      </c>
    </row>
    <row r="51" spans="2:6" s="51" customFormat="1" x14ac:dyDescent="0.25">
      <c r="B51" s="51">
        <v>18529.98591549</v>
      </c>
      <c r="C51" s="51">
        <v>430.5</v>
      </c>
      <c r="D51" s="51">
        <v>1.5419970000000001</v>
      </c>
      <c r="E51" s="51">
        <v>4.650417</v>
      </c>
      <c r="F51" s="51" t="s">
        <v>180</v>
      </c>
    </row>
    <row r="52" spans="2:6" s="51" customFormat="1" x14ac:dyDescent="0.25">
      <c r="B52" s="51">
        <v>18529.98591549</v>
      </c>
      <c r="C52" s="51">
        <v>430.5</v>
      </c>
      <c r="D52" s="51">
        <v>1.5345599999999999</v>
      </c>
      <c r="E52" s="51">
        <v>4.670477</v>
      </c>
      <c r="F52" s="51" t="s">
        <v>180</v>
      </c>
    </row>
    <row r="53" spans="2:6" s="51" customFormat="1" x14ac:dyDescent="0.25">
      <c r="B53" s="51">
        <v>19597.943661969999</v>
      </c>
      <c r="C53" s="51">
        <v>460.5</v>
      </c>
      <c r="D53" s="51">
        <v>1.362493</v>
      </c>
      <c r="E53" s="51">
        <v>4.5835229999999996</v>
      </c>
      <c r="F53" s="51" t="s">
        <v>180</v>
      </c>
    </row>
    <row r="54" spans="2:6" s="51" customFormat="1" x14ac:dyDescent="0.25">
      <c r="B54" s="51">
        <v>20309.915492960001</v>
      </c>
      <c r="C54" s="51">
        <v>480.5</v>
      </c>
      <c r="D54" s="51">
        <v>1.2685660000000001</v>
      </c>
      <c r="E54" s="51">
        <v>4.3309230000000003</v>
      </c>
      <c r="F54" s="51" t="s">
        <v>180</v>
      </c>
    </row>
    <row r="55" spans="2:6" s="51" customFormat="1" x14ac:dyDescent="0.25">
      <c r="B55" s="51">
        <v>21021.887323940002</v>
      </c>
      <c r="C55" s="51">
        <v>500.5</v>
      </c>
      <c r="D55" s="51">
        <v>1.3954930000000001</v>
      </c>
      <c r="E55" s="51">
        <v>4.6655230000000003</v>
      </c>
      <c r="F55" s="51" t="s">
        <v>180</v>
      </c>
    </row>
    <row r="56" spans="2:6" s="51" customFormat="1" x14ac:dyDescent="0.25">
      <c r="B56" s="51">
        <v>21733.85915493</v>
      </c>
      <c r="C56" s="51">
        <v>520.5</v>
      </c>
      <c r="D56" s="51">
        <v>1.529566</v>
      </c>
      <c r="E56" s="51">
        <v>4.5859230000000002</v>
      </c>
      <c r="F56" s="51" t="s">
        <v>180</v>
      </c>
    </row>
    <row r="57" spans="2:6" s="51" customFormat="1" x14ac:dyDescent="0.25">
      <c r="B57" s="51">
        <v>23229</v>
      </c>
      <c r="C57" s="51">
        <v>562.5</v>
      </c>
      <c r="D57" s="51">
        <v>1.4195660000000001</v>
      </c>
      <c r="E57" s="51">
        <v>4.5509230000000001</v>
      </c>
      <c r="F57" s="51" t="s">
        <v>180</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workbookViewId="0"/>
  </sheetViews>
  <sheetFormatPr defaultColWidth="11" defaultRowHeight="15.75" x14ac:dyDescent="0.25"/>
  <cols>
    <col min="11" max="11" width="13" customWidth="1"/>
    <col min="12" max="12" width="16.875" customWidth="1"/>
    <col min="17" max="17" width="17.375" customWidth="1"/>
  </cols>
  <sheetData>
    <row r="1" spans="1:23" x14ac:dyDescent="0.25">
      <c r="A1" s="29" t="s">
        <v>206</v>
      </c>
    </row>
    <row r="3" spans="1:23" x14ac:dyDescent="0.25">
      <c r="A3" s="29" t="s">
        <v>166</v>
      </c>
      <c r="B3" s="29"/>
      <c r="C3" s="29" t="s">
        <v>71</v>
      </c>
      <c r="D3" s="29" t="s">
        <v>93</v>
      </c>
      <c r="E3" s="29" t="s">
        <v>144</v>
      </c>
      <c r="F3" s="29" t="s">
        <v>145</v>
      </c>
      <c r="G3" s="29" t="s">
        <v>146</v>
      </c>
      <c r="K3" s="29" t="s">
        <v>167</v>
      </c>
      <c r="L3" s="29" t="s">
        <v>169</v>
      </c>
      <c r="M3" s="29"/>
      <c r="N3" s="29" t="s">
        <v>147</v>
      </c>
      <c r="O3" s="29" t="s">
        <v>148</v>
      </c>
      <c r="P3" s="29" t="s">
        <v>144</v>
      </c>
      <c r="Q3" s="29" t="s">
        <v>171</v>
      </c>
      <c r="R3" s="29" t="s">
        <v>83</v>
      </c>
      <c r="S3" s="29" t="s">
        <v>84</v>
      </c>
      <c r="T3" s="29" t="s">
        <v>149</v>
      </c>
      <c r="U3" s="29" t="s">
        <v>150</v>
      </c>
      <c r="V3" s="29" t="s">
        <v>90</v>
      </c>
      <c r="W3" s="29" t="s">
        <v>76</v>
      </c>
    </row>
    <row r="4" spans="1:23" x14ac:dyDescent="0.25">
      <c r="C4" s="32"/>
      <c r="D4" s="32">
        <v>0</v>
      </c>
      <c r="E4" s="32">
        <v>1.23</v>
      </c>
      <c r="F4" s="32">
        <v>2.64</v>
      </c>
      <c r="G4" s="32"/>
      <c r="K4" t="s">
        <v>151</v>
      </c>
      <c r="L4" t="s">
        <v>168</v>
      </c>
      <c r="N4">
        <v>15600</v>
      </c>
      <c r="O4">
        <v>80</v>
      </c>
      <c r="P4">
        <v>0.9</v>
      </c>
      <c r="Q4" t="s">
        <v>97</v>
      </c>
      <c r="R4">
        <v>1</v>
      </c>
      <c r="S4">
        <v>1</v>
      </c>
      <c r="T4">
        <v>18363</v>
      </c>
      <c r="U4">
        <v>18565</v>
      </c>
      <c r="V4">
        <v>1</v>
      </c>
      <c r="W4">
        <v>18463</v>
      </c>
    </row>
    <row r="5" spans="1:23" x14ac:dyDescent="0.25">
      <c r="C5" s="32"/>
      <c r="D5" s="32">
        <v>4</v>
      </c>
      <c r="E5" s="32">
        <v>1.3919999999999999</v>
      </c>
      <c r="F5" s="32">
        <v>2.6779999999999999</v>
      </c>
      <c r="G5" s="32"/>
      <c r="K5" t="s">
        <v>98</v>
      </c>
      <c r="L5" t="s">
        <v>99</v>
      </c>
      <c r="M5" t="s">
        <v>98</v>
      </c>
      <c r="N5" t="s">
        <v>99</v>
      </c>
      <c r="O5" t="s">
        <v>98</v>
      </c>
      <c r="Q5" t="s">
        <v>100</v>
      </c>
      <c r="R5">
        <v>2</v>
      </c>
      <c r="S5">
        <v>1</v>
      </c>
      <c r="T5">
        <v>18249</v>
      </c>
      <c r="U5">
        <v>18670</v>
      </c>
      <c r="V5">
        <v>1</v>
      </c>
      <c r="W5">
        <v>18463</v>
      </c>
    </row>
    <row r="6" spans="1:23" x14ac:dyDescent="0.25">
      <c r="C6" s="32"/>
      <c r="D6" s="32">
        <v>8</v>
      </c>
      <c r="E6" s="32">
        <v>1.32</v>
      </c>
      <c r="F6" s="32">
        <v>2.62</v>
      </c>
      <c r="G6" s="32"/>
      <c r="K6" t="s">
        <v>152</v>
      </c>
      <c r="L6" t="s">
        <v>170</v>
      </c>
      <c r="N6">
        <v>16800</v>
      </c>
      <c r="O6">
        <v>60</v>
      </c>
      <c r="P6">
        <v>1</v>
      </c>
      <c r="Q6" t="s">
        <v>97</v>
      </c>
      <c r="R6">
        <v>1</v>
      </c>
      <c r="S6">
        <v>1</v>
      </c>
      <c r="T6">
        <v>19664</v>
      </c>
      <c r="U6">
        <v>19894</v>
      </c>
      <c r="V6">
        <v>1</v>
      </c>
      <c r="W6">
        <v>19785</v>
      </c>
    </row>
    <row r="7" spans="1:23" x14ac:dyDescent="0.25">
      <c r="C7" s="32">
        <v>9250</v>
      </c>
      <c r="D7" s="32">
        <v>12</v>
      </c>
      <c r="E7" s="32">
        <v>1.1479999999999999</v>
      </c>
      <c r="F7" s="32">
        <v>2.6619999999999999</v>
      </c>
      <c r="G7" s="39" t="s">
        <v>203</v>
      </c>
      <c r="K7" t="s">
        <v>98</v>
      </c>
      <c r="L7" t="s">
        <v>99</v>
      </c>
      <c r="M7" t="s">
        <v>98</v>
      </c>
      <c r="N7" t="s">
        <v>99</v>
      </c>
      <c r="O7" t="s">
        <v>98</v>
      </c>
      <c r="P7" t="s">
        <v>100</v>
      </c>
      <c r="Q7" t="s">
        <v>40</v>
      </c>
      <c r="R7">
        <v>2</v>
      </c>
      <c r="S7">
        <v>1</v>
      </c>
      <c r="T7">
        <v>19581</v>
      </c>
      <c r="U7">
        <v>19999</v>
      </c>
      <c r="V7">
        <v>1</v>
      </c>
      <c r="W7">
        <v>19785</v>
      </c>
    </row>
    <row r="8" spans="1:23" x14ac:dyDescent="0.25">
      <c r="C8" s="32">
        <v>10833.333329999999</v>
      </c>
      <c r="D8" s="32">
        <v>16</v>
      </c>
      <c r="E8" s="32">
        <v>0.6</v>
      </c>
      <c r="F8" s="32">
        <v>3.17</v>
      </c>
      <c r="G8" s="32"/>
    </row>
    <row r="9" spans="1:23" x14ac:dyDescent="0.25">
      <c r="C9" s="32">
        <v>12416.666670000001</v>
      </c>
      <c r="D9" s="32">
        <v>20</v>
      </c>
      <c r="E9" s="32">
        <v>0.72</v>
      </c>
      <c r="F9" s="32">
        <v>3.4</v>
      </c>
      <c r="G9" s="32"/>
    </row>
    <row r="10" spans="1:23" x14ac:dyDescent="0.25">
      <c r="C10" s="32">
        <v>13000</v>
      </c>
      <c r="D10" s="32">
        <v>24</v>
      </c>
      <c r="E10" s="32">
        <v>1.03</v>
      </c>
      <c r="F10" s="32">
        <v>3.65</v>
      </c>
      <c r="G10" s="39" t="s">
        <v>203</v>
      </c>
    </row>
    <row r="11" spans="1:23" x14ac:dyDescent="0.25">
      <c r="C11" s="32">
        <v>13546.300000000001</v>
      </c>
      <c r="D11" s="32">
        <v>28</v>
      </c>
      <c r="E11" s="32">
        <v>0.27400000000000002</v>
      </c>
      <c r="F11" s="32">
        <v>3.835</v>
      </c>
      <c r="G11" s="32"/>
    </row>
    <row r="12" spans="1:23" x14ac:dyDescent="0.25">
      <c r="C12" s="32">
        <v>14092.599999999999</v>
      </c>
      <c r="D12" s="32">
        <v>32</v>
      </c>
      <c r="E12" s="32">
        <v>0.32</v>
      </c>
      <c r="F12" s="32">
        <v>4.13</v>
      </c>
      <c r="G12" s="32"/>
    </row>
    <row r="13" spans="1:23" x14ac:dyDescent="0.25">
      <c r="C13" s="32">
        <v>14638.9</v>
      </c>
      <c r="D13" s="32">
        <v>36</v>
      </c>
      <c r="E13" s="32">
        <v>0.35299999999999998</v>
      </c>
      <c r="F13" s="32">
        <v>4</v>
      </c>
      <c r="G13" s="32"/>
    </row>
    <row r="14" spans="1:23" x14ac:dyDescent="0.25">
      <c r="C14" s="32">
        <v>15185.2</v>
      </c>
      <c r="D14" s="32">
        <v>40</v>
      </c>
      <c r="E14" s="32">
        <v>0.34</v>
      </c>
      <c r="F14" s="32">
        <v>4.2</v>
      </c>
      <c r="G14" s="32"/>
    </row>
    <row r="15" spans="1:23" x14ac:dyDescent="0.25">
      <c r="C15" s="32">
        <v>15731.5</v>
      </c>
      <c r="D15" s="32">
        <v>44</v>
      </c>
      <c r="E15" s="32">
        <v>0.39700000000000002</v>
      </c>
      <c r="F15" s="32">
        <v>4.2140000000000004</v>
      </c>
      <c r="G15" s="32"/>
    </row>
    <row r="16" spans="1:23" x14ac:dyDescent="0.25">
      <c r="C16" s="32">
        <v>16277.8</v>
      </c>
      <c r="D16" s="32">
        <v>48</v>
      </c>
      <c r="E16" s="32">
        <v>0.33</v>
      </c>
      <c r="F16" s="32">
        <v>4.32</v>
      </c>
      <c r="G16" s="32"/>
    </row>
    <row r="17" spans="3:7" x14ac:dyDescent="0.25">
      <c r="C17" s="32">
        <v>16824.100000000002</v>
      </c>
      <c r="D17" s="32">
        <v>52</v>
      </c>
      <c r="E17" s="32">
        <v>0.16300000000000001</v>
      </c>
      <c r="F17" s="32">
        <v>4.3</v>
      </c>
      <c r="G17" s="32"/>
    </row>
    <row r="18" spans="3:7" x14ac:dyDescent="0.25">
      <c r="C18" s="32">
        <v>17370.400000000001</v>
      </c>
      <c r="D18" s="32">
        <v>56</v>
      </c>
      <c r="E18" s="32">
        <v>0.16</v>
      </c>
      <c r="F18" s="32">
        <v>4.33</v>
      </c>
      <c r="G18" s="32"/>
    </row>
    <row r="19" spans="3:7" x14ac:dyDescent="0.25">
      <c r="C19" s="32">
        <v>17916.699999999997</v>
      </c>
      <c r="D19" s="32">
        <v>60</v>
      </c>
      <c r="E19" s="32">
        <v>0.40899999999999997</v>
      </c>
      <c r="F19" s="32">
        <v>4.5780000000000003</v>
      </c>
      <c r="G19" s="32"/>
    </row>
    <row r="20" spans="3:7" x14ac:dyDescent="0.25">
      <c r="C20" s="32">
        <v>18463</v>
      </c>
      <c r="D20" s="32">
        <v>64</v>
      </c>
      <c r="E20" s="32">
        <v>0.5</v>
      </c>
      <c r="F20" s="32">
        <v>4.49</v>
      </c>
      <c r="G20" s="39" t="s">
        <v>153</v>
      </c>
    </row>
    <row r="21" spans="3:7" x14ac:dyDescent="0.25">
      <c r="C21" s="32">
        <v>18903.666669999999</v>
      </c>
      <c r="D21" s="32">
        <v>68</v>
      </c>
      <c r="E21" s="32">
        <v>0.313</v>
      </c>
      <c r="F21" s="32">
        <v>4.484</v>
      </c>
      <c r="G21" s="32"/>
    </row>
    <row r="22" spans="3:7" x14ac:dyDescent="0.25">
      <c r="C22" s="32">
        <v>19344.333330000001</v>
      </c>
      <c r="D22" s="32">
        <v>72</v>
      </c>
      <c r="E22" s="32">
        <v>0.35</v>
      </c>
      <c r="F22" s="32">
        <v>4.46</v>
      </c>
      <c r="G22" s="32"/>
    </row>
    <row r="23" spans="3:7" x14ac:dyDescent="0.25">
      <c r="C23" s="32">
        <v>19785</v>
      </c>
      <c r="D23" s="32">
        <v>76</v>
      </c>
      <c r="E23" s="32">
        <v>0.47399999999999998</v>
      </c>
      <c r="F23" s="32">
        <v>4.5</v>
      </c>
      <c r="G23" s="39" t="s">
        <v>153</v>
      </c>
    </row>
    <row r="24" spans="3:7" x14ac:dyDescent="0.25">
      <c r="C24" s="32">
        <v>20531.111110000002</v>
      </c>
      <c r="D24" s="32">
        <v>80</v>
      </c>
      <c r="E24" s="32">
        <v>0.46</v>
      </c>
      <c r="F24" s="32">
        <v>4.5</v>
      </c>
      <c r="G24" s="32"/>
    </row>
    <row r="25" spans="3:7" x14ac:dyDescent="0.25">
      <c r="C25" s="32">
        <v>21277.22222</v>
      </c>
      <c r="D25" s="32">
        <v>84</v>
      </c>
      <c r="E25" s="32">
        <v>0.26700000000000002</v>
      </c>
      <c r="F25" s="32">
        <v>4.577</v>
      </c>
      <c r="G25" s="32"/>
    </row>
    <row r="26" spans="3:7" x14ac:dyDescent="0.25">
      <c r="C26" s="32">
        <v>22023.333330000001</v>
      </c>
      <c r="D26" s="32">
        <v>88</v>
      </c>
      <c r="E26" s="32">
        <v>0.41</v>
      </c>
      <c r="F26" s="32">
        <v>4.5</v>
      </c>
      <c r="G26" s="32"/>
    </row>
    <row r="27" spans="3:7" x14ac:dyDescent="0.25">
      <c r="C27" s="32">
        <v>22800</v>
      </c>
      <c r="D27" s="32">
        <v>92</v>
      </c>
      <c r="E27" s="32">
        <v>0.314</v>
      </c>
      <c r="F27" s="32">
        <v>4.4800000000000004</v>
      </c>
      <c r="G27" s="39" t="s">
        <v>203</v>
      </c>
    </row>
    <row r="28" spans="3:7" x14ac:dyDescent="0.25">
      <c r="D28" s="32">
        <v>96</v>
      </c>
      <c r="E28" s="32">
        <v>0.51</v>
      </c>
      <c r="F28" s="32">
        <v>4.5599999999999996</v>
      </c>
      <c r="G28" s="32"/>
    </row>
    <row r="29" spans="3:7" x14ac:dyDescent="0.25">
      <c r="D29" s="32">
        <v>100</v>
      </c>
      <c r="E29" s="32">
        <v>0.42</v>
      </c>
      <c r="F29" s="32">
        <v>4.47</v>
      </c>
      <c r="G29" s="32"/>
    </row>
    <row r="30" spans="3:7" x14ac:dyDescent="0.25">
      <c r="D30" s="32">
        <v>104</v>
      </c>
      <c r="E30" s="32">
        <v>0.54</v>
      </c>
      <c r="F30" s="32">
        <v>4.47</v>
      </c>
      <c r="G30" s="32"/>
    </row>
    <row r="31" spans="3:7" x14ac:dyDescent="0.25">
      <c r="D31" s="32">
        <v>108</v>
      </c>
      <c r="E31" s="32">
        <v>0.55000000000000004</v>
      </c>
      <c r="F31" s="32">
        <v>4.45</v>
      </c>
      <c r="G31" s="32"/>
    </row>
    <row r="32" spans="3:7" x14ac:dyDescent="0.25">
      <c r="D32" s="32">
        <v>112</v>
      </c>
      <c r="E32" s="32">
        <v>0.28999999999999998</v>
      </c>
      <c r="F32" s="32">
        <v>4.42</v>
      </c>
      <c r="G32" s="32" t="s">
        <v>40</v>
      </c>
    </row>
    <row r="37" spans="1:1" x14ac:dyDescent="0.25">
      <c r="A37" t="s">
        <v>205</v>
      </c>
    </row>
    <row r="38" spans="1:1" x14ac:dyDescent="0.25">
      <c r="A38" s="122" t="s">
        <v>204</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heetViews>
  <sheetFormatPr defaultColWidth="11" defaultRowHeight="15.75" x14ac:dyDescent="0.25"/>
  <cols>
    <col min="3" max="3" width="13.375" customWidth="1"/>
    <col min="4" max="4" width="13.875" customWidth="1"/>
    <col min="5" max="5" width="20.625" customWidth="1"/>
    <col min="6" max="6" width="14.375" customWidth="1"/>
  </cols>
  <sheetData>
    <row r="1" spans="1:20" x14ac:dyDescent="0.25">
      <c r="A1" s="29" t="s">
        <v>207</v>
      </c>
    </row>
    <row r="3" spans="1:20" s="41" customFormat="1" x14ac:dyDescent="0.25">
      <c r="A3" s="40" t="s">
        <v>154</v>
      </c>
      <c r="B3" s="41" t="s">
        <v>188</v>
      </c>
      <c r="C3" s="41" t="s">
        <v>93</v>
      </c>
      <c r="D3" s="41" t="s">
        <v>155</v>
      </c>
      <c r="E3" s="41" t="s">
        <v>145</v>
      </c>
      <c r="F3" s="41" t="s">
        <v>144</v>
      </c>
      <c r="H3" s="41" t="s">
        <v>53</v>
      </c>
      <c r="I3" s="41" t="s">
        <v>190</v>
      </c>
      <c r="J3" s="41" t="s">
        <v>156</v>
      </c>
      <c r="K3" s="41" t="s">
        <v>191</v>
      </c>
      <c r="L3" s="41" t="s">
        <v>145</v>
      </c>
      <c r="M3" s="41" t="s">
        <v>189</v>
      </c>
      <c r="O3" s="41" t="s">
        <v>157</v>
      </c>
      <c r="P3" s="41" t="s">
        <v>190</v>
      </c>
      <c r="Q3" s="41" t="s">
        <v>156</v>
      </c>
      <c r="R3" s="41" t="s">
        <v>158</v>
      </c>
      <c r="S3" s="41" t="s">
        <v>145</v>
      </c>
      <c r="T3" s="41" t="s">
        <v>144</v>
      </c>
    </row>
    <row r="4" spans="1:20" x14ac:dyDescent="0.25">
      <c r="B4">
        <v>0</v>
      </c>
      <c r="C4">
        <v>0.5</v>
      </c>
      <c r="D4">
        <v>0</v>
      </c>
      <c r="E4">
        <v>2.46</v>
      </c>
      <c r="F4">
        <v>1.1399999999999999</v>
      </c>
      <c r="I4">
        <v>6079.2908011869449</v>
      </c>
      <c r="J4">
        <v>144.5</v>
      </c>
      <c r="K4">
        <v>6.0792908011869402</v>
      </c>
      <c r="L4">
        <v>2.8586761844558168</v>
      </c>
      <c r="M4">
        <v>1.3425923051817719</v>
      </c>
      <c r="P4">
        <v>3993</v>
      </c>
      <c r="Q4">
        <v>328.5</v>
      </c>
      <c r="R4">
        <v>3.9929999999999999</v>
      </c>
      <c r="S4">
        <v>2.75</v>
      </c>
      <c r="T4">
        <v>1.26</v>
      </c>
    </row>
    <row r="5" spans="1:20" x14ac:dyDescent="0.25">
      <c r="B5">
        <v>695</v>
      </c>
      <c r="C5">
        <v>4.5</v>
      </c>
      <c r="D5">
        <v>0.69499999999999995</v>
      </c>
      <c r="E5">
        <v>2.5493097826445408</v>
      </c>
      <c r="F5">
        <v>1.2730763423098901</v>
      </c>
      <c r="I5">
        <v>6415.8605341246293</v>
      </c>
      <c r="J5">
        <v>152.5</v>
      </c>
      <c r="K5">
        <v>6.4158605341246293</v>
      </c>
      <c r="L5">
        <v>2.8057950606498658</v>
      </c>
      <c r="M5">
        <v>1.208942974068056</v>
      </c>
      <c r="P5">
        <v>7462</v>
      </c>
      <c r="Q5">
        <v>592.5</v>
      </c>
      <c r="R5">
        <v>7.4619999999999997</v>
      </c>
      <c r="S5">
        <v>2.85</v>
      </c>
      <c r="T5">
        <v>1.25</v>
      </c>
    </row>
    <row r="6" spans="1:20" x14ac:dyDescent="0.25">
      <c r="B6">
        <v>1390</v>
      </c>
      <c r="C6">
        <v>8.5</v>
      </c>
      <c r="D6">
        <v>1.39</v>
      </c>
      <c r="E6">
        <v>2.4977824776843347</v>
      </c>
      <c r="F6">
        <v>1.2765165610499056</v>
      </c>
      <c r="I6">
        <v>7089</v>
      </c>
      <c r="J6">
        <v>168.5</v>
      </c>
      <c r="K6">
        <v>7.0890000000000004</v>
      </c>
      <c r="L6">
        <v>2.7343269764558427</v>
      </c>
      <c r="M6">
        <v>1.2292464567956303</v>
      </c>
      <c r="P6">
        <v>8198</v>
      </c>
      <c r="Q6">
        <v>648.5</v>
      </c>
      <c r="R6">
        <v>8.1980000000000004</v>
      </c>
      <c r="S6">
        <v>3.02</v>
      </c>
      <c r="T6">
        <v>1.25</v>
      </c>
    </row>
    <row r="7" spans="1:20" x14ac:dyDescent="0.25">
      <c r="B7">
        <v>2584.2666666666664</v>
      </c>
      <c r="C7">
        <v>12.5</v>
      </c>
      <c r="D7">
        <v>2.5842666666666663</v>
      </c>
      <c r="E7">
        <v>2.4412277325882283</v>
      </c>
      <c r="F7">
        <v>1.2562729888435449</v>
      </c>
      <c r="I7">
        <v>7514.6</v>
      </c>
      <c r="J7">
        <v>232.5</v>
      </c>
      <c r="K7">
        <v>7.5146000000000006</v>
      </c>
      <c r="L7">
        <v>2.9101339755324158</v>
      </c>
      <c r="M7">
        <v>0.96983336603058568</v>
      </c>
      <c r="P7">
        <v>8304</v>
      </c>
      <c r="Q7">
        <v>656.5</v>
      </c>
      <c r="R7">
        <v>8.3040000000000003</v>
      </c>
      <c r="S7">
        <v>2.9</v>
      </c>
      <c r="T7">
        <v>1.2</v>
      </c>
    </row>
    <row r="8" spans="1:20" x14ac:dyDescent="0.25">
      <c r="B8">
        <v>3778.5333333333301</v>
      </c>
      <c r="C8">
        <v>16.5</v>
      </c>
      <c r="D8">
        <v>3.7785333333333329</v>
      </c>
      <c r="E8">
        <v>2.3010289913102024</v>
      </c>
      <c r="F8">
        <v>1.0391610187613127</v>
      </c>
      <c r="I8">
        <v>7993.4000000000005</v>
      </c>
      <c r="J8">
        <v>304.5</v>
      </c>
      <c r="K8">
        <v>7.9934000000000003</v>
      </c>
      <c r="L8">
        <v>2.93</v>
      </c>
      <c r="M8">
        <v>1.08</v>
      </c>
      <c r="P8">
        <v>8409</v>
      </c>
      <c r="Q8">
        <v>664.5</v>
      </c>
      <c r="R8">
        <v>8.4090000000000007</v>
      </c>
      <c r="S8">
        <v>2.9</v>
      </c>
      <c r="T8">
        <v>1.25</v>
      </c>
    </row>
    <row r="9" spans="1:20" x14ac:dyDescent="0.25">
      <c r="B9">
        <v>4972.7999999999993</v>
      </c>
      <c r="C9">
        <v>20.5</v>
      </c>
      <c r="D9">
        <v>4.9727999999999994</v>
      </c>
      <c r="E9">
        <v>2.6030734043065933</v>
      </c>
      <c r="F9">
        <v>1.2731449275470812</v>
      </c>
      <c r="I9">
        <v>8099.8</v>
      </c>
      <c r="J9">
        <v>320.5</v>
      </c>
      <c r="K9">
        <v>8.0998000000000001</v>
      </c>
      <c r="L9">
        <v>3.05</v>
      </c>
      <c r="M9">
        <v>0.47</v>
      </c>
      <c r="P9">
        <v>9224</v>
      </c>
      <c r="Q9">
        <v>726.5</v>
      </c>
      <c r="R9">
        <v>9.2240000000000002</v>
      </c>
      <c r="S9">
        <v>2.94</v>
      </c>
      <c r="T9">
        <v>0.94</v>
      </c>
    </row>
    <row r="10" spans="1:20" x14ac:dyDescent="0.25">
      <c r="B10">
        <v>6167.0666666666657</v>
      </c>
      <c r="C10">
        <v>24.5</v>
      </c>
      <c r="D10">
        <v>6.167066666666666</v>
      </c>
      <c r="E10">
        <v>2.5245611420168266</v>
      </c>
      <c r="F10">
        <v>1.3547581705969798</v>
      </c>
      <c r="I10">
        <v>8259.4000000000015</v>
      </c>
      <c r="J10">
        <v>344.5</v>
      </c>
      <c r="K10">
        <v>8.2594000000000012</v>
      </c>
      <c r="L10">
        <v>2.85</v>
      </c>
      <c r="M10">
        <v>0.61</v>
      </c>
      <c r="P10">
        <v>9329</v>
      </c>
      <c r="Q10">
        <v>734.5</v>
      </c>
      <c r="R10">
        <v>9.3290000000000006</v>
      </c>
      <c r="S10">
        <v>3</v>
      </c>
      <c r="T10">
        <v>0.92</v>
      </c>
    </row>
    <row r="11" spans="1:20" x14ac:dyDescent="0.25">
      <c r="B11">
        <v>7361.333333333333</v>
      </c>
      <c r="C11">
        <v>28.5</v>
      </c>
      <c r="D11">
        <v>7.3613333333333326</v>
      </c>
      <c r="E11">
        <v>2.4250095336828346</v>
      </c>
      <c r="F11">
        <v>1.3015087881235976</v>
      </c>
      <c r="I11">
        <v>9152.3333333333321</v>
      </c>
      <c r="J11">
        <v>400.5</v>
      </c>
      <c r="K11">
        <v>9.152333333333333</v>
      </c>
      <c r="L11">
        <v>2.8630038119785928</v>
      </c>
      <c r="M11">
        <v>0.83298233283508882</v>
      </c>
      <c r="P11">
        <v>9539</v>
      </c>
      <c r="Q11">
        <v>750.5</v>
      </c>
      <c r="R11">
        <v>9.5389999999999997</v>
      </c>
      <c r="S11">
        <v>3.03</v>
      </c>
      <c r="T11">
        <v>0.64</v>
      </c>
    </row>
    <row r="12" spans="1:20" x14ac:dyDescent="0.25">
      <c r="B12">
        <v>8257.0333333333328</v>
      </c>
      <c r="C12">
        <v>31.5</v>
      </c>
      <c r="D12">
        <v>8.2570333333333323</v>
      </c>
      <c r="E12">
        <v>2.7168216588155318</v>
      </c>
      <c r="F12">
        <v>1.2818858503204154</v>
      </c>
      <c r="I12">
        <v>9335.6666666666661</v>
      </c>
      <c r="J12">
        <v>408.5</v>
      </c>
      <c r="K12">
        <v>9.3356666666666666</v>
      </c>
      <c r="L12">
        <v>2.9216077086967021</v>
      </c>
      <c r="M12">
        <v>0.79538984196797058</v>
      </c>
      <c r="P12">
        <v>9654</v>
      </c>
      <c r="Q12">
        <v>766.5</v>
      </c>
      <c r="R12">
        <v>9.6539999999999999</v>
      </c>
      <c r="S12">
        <v>2.99</v>
      </c>
      <c r="T12">
        <v>0.6</v>
      </c>
    </row>
    <row r="13" spans="1:20" x14ac:dyDescent="0.25">
      <c r="B13">
        <v>8555.6</v>
      </c>
      <c r="C13">
        <v>32.5</v>
      </c>
      <c r="D13">
        <v>8.5556000000000001</v>
      </c>
      <c r="E13">
        <v>2.4578956410563317</v>
      </c>
      <c r="F13">
        <v>1.2735222031461084</v>
      </c>
      <c r="I13">
        <v>11042.625000000002</v>
      </c>
      <c r="J13">
        <v>436.5</v>
      </c>
      <c r="K13">
        <v>11.042625000000001</v>
      </c>
      <c r="L13">
        <v>3.05</v>
      </c>
      <c r="M13">
        <v>0.75</v>
      </c>
      <c r="P13">
        <v>9943</v>
      </c>
      <c r="Q13">
        <v>806.5</v>
      </c>
      <c r="R13">
        <v>9.9429999999999996</v>
      </c>
      <c r="S13">
        <v>3.06</v>
      </c>
      <c r="T13">
        <v>0.81</v>
      </c>
    </row>
    <row r="14" spans="1:20" x14ac:dyDescent="0.25">
      <c r="B14">
        <v>8854.1666666666661</v>
      </c>
      <c r="C14">
        <v>33.5</v>
      </c>
      <c r="D14">
        <v>8.8541666666666661</v>
      </c>
      <c r="E14">
        <v>2.5687495020058071</v>
      </c>
      <c r="F14">
        <v>1.3413367806098697</v>
      </c>
      <c r="I14">
        <v>11181.750000000002</v>
      </c>
      <c r="J14">
        <v>438.5</v>
      </c>
      <c r="K14">
        <v>11.181750000000001</v>
      </c>
      <c r="L14">
        <v>3.26</v>
      </c>
      <c r="M14">
        <v>0.85</v>
      </c>
      <c r="P14">
        <v>10698</v>
      </c>
      <c r="Q14">
        <v>880.5</v>
      </c>
      <c r="R14">
        <v>10.698</v>
      </c>
      <c r="S14">
        <v>3.19</v>
      </c>
      <c r="T14">
        <v>0.68</v>
      </c>
    </row>
    <row r="15" spans="1:20" x14ac:dyDescent="0.25">
      <c r="B15">
        <v>9152.7333333333336</v>
      </c>
      <c r="C15">
        <v>34.5</v>
      </c>
      <c r="D15">
        <v>9.1527333333333338</v>
      </c>
      <c r="E15">
        <v>2.4362304980685874</v>
      </c>
      <c r="F15">
        <v>1.4593490805702183</v>
      </c>
      <c r="I15">
        <v>11508.600000000002</v>
      </c>
      <c r="J15">
        <v>444.5</v>
      </c>
      <c r="K15">
        <v>11.508600000000001</v>
      </c>
      <c r="L15">
        <v>3.07</v>
      </c>
      <c r="M15">
        <v>0.8723248514316424</v>
      </c>
      <c r="P15">
        <v>11089</v>
      </c>
      <c r="Q15">
        <v>900.5</v>
      </c>
      <c r="R15">
        <v>11.089</v>
      </c>
      <c r="S15">
        <v>3.04</v>
      </c>
      <c r="T15">
        <v>0.87</v>
      </c>
    </row>
    <row r="16" spans="1:20" x14ac:dyDescent="0.25">
      <c r="B16">
        <v>9451.2999999999993</v>
      </c>
      <c r="C16">
        <v>35.5</v>
      </c>
      <c r="D16">
        <v>9.4512999999999998</v>
      </c>
      <c r="E16">
        <v>2.6306224679306291</v>
      </c>
      <c r="F16">
        <v>1.0191777750785125</v>
      </c>
      <c r="I16">
        <v>11703</v>
      </c>
      <c r="J16">
        <v>452.5</v>
      </c>
      <c r="K16">
        <v>11.702999999999999</v>
      </c>
      <c r="L16">
        <v>3.03</v>
      </c>
      <c r="M16">
        <v>0.6</v>
      </c>
      <c r="P16">
        <v>11323</v>
      </c>
      <c r="Q16">
        <v>912.5</v>
      </c>
      <c r="R16">
        <v>11.323</v>
      </c>
      <c r="S16">
        <v>3.17</v>
      </c>
      <c r="T16">
        <v>0.95</v>
      </c>
    </row>
    <row r="17" spans="2:20" x14ac:dyDescent="0.25">
      <c r="B17">
        <v>9749.866666666665</v>
      </c>
      <c r="C17">
        <v>36.5</v>
      </c>
      <c r="D17">
        <v>9.7498666666666658</v>
      </c>
      <c r="E17">
        <v>2.6825271706722589</v>
      </c>
      <c r="F17">
        <v>1.2182852970499629</v>
      </c>
      <c r="I17">
        <v>11749.8</v>
      </c>
      <c r="J17">
        <v>453.5</v>
      </c>
      <c r="K17">
        <v>11.749799999999999</v>
      </c>
      <c r="L17">
        <v>3.1313003656718803</v>
      </c>
      <c r="M17">
        <v>0.52086175152576286</v>
      </c>
      <c r="P17">
        <v>11440</v>
      </c>
      <c r="Q17">
        <v>918.5</v>
      </c>
      <c r="R17">
        <v>11.44</v>
      </c>
      <c r="S17">
        <v>3.13</v>
      </c>
      <c r="T17">
        <v>0.9</v>
      </c>
    </row>
    <row r="18" spans="2:20" x14ac:dyDescent="0.25">
      <c r="B18">
        <v>10048.433333333334</v>
      </c>
      <c r="C18">
        <v>37.5</v>
      </c>
      <c r="D18">
        <v>10.048433333333334</v>
      </c>
      <c r="E18">
        <v>2.5725264694663839</v>
      </c>
      <c r="F18">
        <v>1.1611894310197437</v>
      </c>
      <c r="I18">
        <v>11796.6</v>
      </c>
      <c r="J18">
        <v>454.5</v>
      </c>
      <c r="K18">
        <v>11.7966</v>
      </c>
      <c r="L18">
        <v>3.05</v>
      </c>
      <c r="M18">
        <v>0.6092832539528058</v>
      </c>
      <c r="P18">
        <v>11746</v>
      </c>
      <c r="Q18">
        <v>928.5</v>
      </c>
      <c r="R18">
        <v>11.746</v>
      </c>
      <c r="S18">
        <v>3.12</v>
      </c>
      <c r="T18">
        <v>0.49</v>
      </c>
    </row>
    <row r="19" spans="2:20" x14ac:dyDescent="0.25">
      <c r="B19">
        <v>10347</v>
      </c>
      <c r="C19">
        <v>38.5</v>
      </c>
      <c r="D19">
        <v>10.347</v>
      </c>
      <c r="E19">
        <v>2.4385487265754282</v>
      </c>
      <c r="F19">
        <v>1.1114856598363918</v>
      </c>
      <c r="I19">
        <v>11843.4</v>
      </c>
      <c r="J19">
        <v>455.5</v>
      </c>
      <c r="K19">
        <v>11.843399999999999</v>
      </c>
      <c r="L19">
        <v>2.9387588055830487</v>
      </c>
      <c r="M19">
        <v>0.56262542975551844</v>
      </c>
      <c r="P19">
        <v>11823</v>
      </c>
      <c r="Q19">
        <v>930.5</v>
      </c>
      <c r="R19">
        <v>11.823</v>
      </c>
      <c r="S19">
        <v>3.18</v>
      </c>
      <c r="T19">
        <v>0.49</v>
      </c>
    </row>
    <row r="20" spans="2:20" x14ac:dyDescent="0.25">
      <c r="B20">
        <v>10451.307692307691</v>
      </c>
      <c r="C20">
        <v>39.5</v>
      </c>
      <c r="D20">
        <v>10.451307692307692</v>
      </c>
      <c r="E20">
        <v>2.5944098559210262</v>
      </c>
      <c r="F20">
        <v>1.1720929788023842</v>
      </c>
      <c r="I20">
        <v>11890.2</v>
      </c>
      <c r="J20">
        <v>456.5</v>
      </c>
      <c r="K20">
        <v>11.8902</v>
      </c>
      <c r="L20">
        <v>2.86</v>
      </c>
      <c r="M20">
        <v>0.43759949200625869</v>
      </c>
      <c r="P20">
        <v>11977</v>
      </c>
      <c r="Q20">
        <v>948.5</v>
      </c>
      <c r="R20">
        <v>11.977</v>
      </c>
      <c r="S20">
        <v>3.89</v>
      </c>
      <c r="T20">
        <v>0.8</v>
      </c>
    </row>
    <row r="21" spans="2:20" x14ac:dyDescent="0.25">
      <c r="B21">
        <v>10555.615384615385</v>
      </c>
      <c r="C21">
        <v>40.5</v>
      </c>
      <c r="D21">
        <v>10.555615384615384</v>
      </c>
      <c r="E21">
        <v>2.4312572696691035</v>
      </c>
      <c r="F21">
        <v>1.0946252752574086</v>
      </c>
      <c r="I21">
        <v>11937</v>
      </c>
      <c r="J21">
        <v>457.5</v>
      </c>
      <c r="K21">
        <v>11.936999999999999</v>
      </c>
      <c r="L21">
        <v>3.0764204338755281</v>
      </c>
      <c r="M21">
        <v>0.56113476712020571</v>
      </c>
      <c r="P21">
        <v>12054</v>
      </c>
      <c r="Q21">
        <v>950.5</v>
      </c>
      <c r="R21">
        <v>12.054</v>
      </c>
      <c r="S21">
        <v>3.8</v>
      </c>
      <c r="T21">
        <v>0.73</v>
      </c>
    </row>
    <row r="22" spans="2:20" x14ac:dyDescent="0.25">
      <c r="B22">
        <v>10659.923076923076</v>
      </c>
      <c r="C22">
        <v>41.5</v>
      </c>
      <c r="D22">
        <v>10.659923076923077</v>
      </c>
      <c r="E22">
        <v>2.7362629600264969</v>
      </c>
      <c r="F22">
        <v>1.1682401868153862</v>
      </c>
      <c r="I22">
        <v>11983.8</v>
      </c>
      <c r="J22">
        <v>458.5</v>
      </c>
      <c r="K22">
        <v>11.983799999999999</v>
      </c>
      <c r="L22">
        <v>3.07</v>
      </c>
      <c r="M22">
        <v>0.55204372608505692</v>
      </c>
      <c r="P22">
        <v>12131</v>
      </c>
      <c r="Q22">
        <v>952.5</v>
      </c>
      <c r="R22">
        <v>12.131</v>
      </c>
      <c r="S22">
        <v>3.95</v>
      </c>
      <c r="T22">
        <v>0.96</v>
      </c>
    </row>
    <row r="23" spans="2:20" x14ac:dyDescent="0.25">
      <c r="B23">
        <v>10764.23076923077</v>
      </c>
      <c r="C23">
        <v>42.5</v>
      </c>
      <c r="D23">
        <v>10.764230769230769</v>
      </c>
      <c r="E23">
        <v>2.4547163531417224</v>
      </c>
      <c r="F23">
        <v>1.1564042600399727</v>
      </c>
      <c r="I23">
        <v>12030.6</v>
      </c>
      <c r="J23">
        <v>459.5</v>
      </c>
      <c r="K23">
        <v>12.0306</v>
      </c>
      <c r="L23">
        <v>3.1640524058931128</v>
      </c>
      <c r="M23">
        <v>0.60413584684100063</v>
      </c>
      <c r="P23">
        <v>12760</v>
      </c>
      <c r="Q23">
        <v>956.5</v>
      </c>
      <c r="R23">
        <v>12.76</v>
      </c>
      <c r="S23">
        <v>3.69</v>
      </c>
      <c r="T23">
        <v>0.88</v>
      </c>
    </row>
    <row r="24" spans="2:20" x14ac:dyDescent="0.25">
      <c r="B24">
        <v>10868.538461538461</v>
      </c>
      <c r="C24">
        <v>43.5</v>
      </c>
      <c r="D24">
        <v>10.868538461538462</v>
      </c>
      <c r="E24">
        <v>2.5519763080527662</v>
      </c>
      <c r="F24">
        <v>1.0060933064582096</v>
      </c>
      <c r="I24">
        <v>12258</v>
      </c>
      <c r="J24">
        <v>463.5</v>
      </c>
      <c r="K24">
        <v>12.257999999999999</v>
      </c>
      <c r="L24">
        <v>3.5018455917533018</v>
      </c>
      <c r="M24">
        <v>0.68148967704407548</v>
      </c>
      <c r="P24">
        <v>12893</v>
      </c>
      <c r="Q24">
        <v>958.5</v>
      </c>
      <c r="R24">
        <v>12.893000000000001</v>
      </c>
      <c r="S24">
        <v>3.69</v>
      </c>
      <c r="T24">
        <v>0.97</v>
      </c>
    </row>
    <row r="25" spans="2:20" x14ac:dyDescent="0.25">
      <c r="B25">
        <v>10972.846153846152</v>
      </c>
      <c r="C25">
        <v>44.5</v>
      </c>
      <c r="D25">
        <v>10.972846153846152</v>
      </c>
      <c r="E25">
        <v>2.5609362836630498</v>
      </c>
      <c r="F25">
        <v>1.1447790087806073</v>
      </c>
      <c r="I25">
        <v>12345</v>
      </c>
      <c r="J25">
        <v>464.5</v>
      </c>
      <c r="K25">
        <v>12.345000000000001</v>
      </c>
      <c r="L25">
        <v>3.75</v>
      </c>
      <c r="M25">
        <v>0.6613975925367076</v>
      </c>
      <c r="P25">
        <v>13027</v>
      </c>
      <c r="Q25">
        <v>960.5</v>
      </c>
      <c r="R25">
        <v>13.026999999999999</v>
      </c>
      <c r="S25">
        <v>3.64</v>
      </c>
      <c r="T25">
        <v>0.72</v>
      </c>
    </row>
    <row r="26" spans="2:20" x14ac:dyDescent="0.25">
      <c r="B26">
        <v>11077.153846153844</v>
      </c>
      <c r="C26">
        <v>45.5</v>
      </c>
      <c r="D26">
        <v>11.077153846153845</v>
      </c>
      <c r="E26">
        <v>2.6138500084078053</v>
      </c>
      <c r="F26">
        <v>1.1547501028490919</v>
      </c>
      <c r="I26">
        <v>12431.999999999998</v>
      </c>
      <c r="J26">
        <v>465.5</v>
      </c>
      <c r="K26">
        <v>12.431999999999999</v>
      </c>
      <c r="L26">
        <v>3.219242270735339</v>
      </c>
      <c r="M26">
        <v>0.62999128084336597</v>
      </c>
      <c r="P26">
        <v>13160</v>
      </c>
      <c r="Q26">
        <v>962.5</v>
      </c>
      <c r="R26">
        <v>13.16</v>
      </c>
      <c r="S26">
        <v>3.81</v>
      </c>
      <c r="T26">
        <v>0.93</v>
      </c>
    </row>
    <row r="27" spans="2:20" x14ac:dyDescent="0.25">
      <c r="B27">
        <v>11181.461538461537</v>
      </c>
      <c r="C27">
        <v>46.5</v>
      </c>
      <c r="D27">
        <v>11.181461538461537</v>
      </c>
      <c r="E27">
        <v>2.4870519752976481</v>
      </c>
      <c r="F27">
        <v>1.1178364332773982</v>
      </c>
      <c r="I27">
        <v>12519</v>
      </c>
      <c r="J27">
        <v>466.5</v>
      </c>
      <c r="K27">
        <v>12.519</v>
      </c>
      <c r="L27">
        <v>3.84</v>
      </c>
      <c r="M27">
        <v>0.74779470242224166</v>
      </c>
      <c r="P27">
        <v>13380</v>
      </c>
      <c r="Q27">
        <v>964.5</v>
      </c>
      <c r="R27">
        <v>13.38</v>
      </c>
      <c r="S27">
        <v>3.8</v>
      </c>
      <c r="T27">
        <v>0.71</v>
      </c>
    </row>
    <row r="28" spans="2:20" x14ac:dyDescent="0.25">
      <c r="B28">
        <v>11285.76923076923</v>
      </c>
      <c r="C28">
        <v>47.5</v>
      </c>
      <c r="D28">
        <v>11.28576923076923</v>
      </c>
      <c r="E28">
        <v>2.6457312416870495</v>
      </c>
      <c r="F28">
        <v>1.0583114882637894</v>
      </c>
      <c r="I28">
        <v>12606</v>
      </c>
      <c r="J28">
        <v>467.5</v>
      </c>
      <c r="K28">
        <v>12.606</v>
      </c>
      <c r="L28">
        <v>3.7471652273483369</v>
      </c>
      <c r="M28">
        <v>0.73302564377651847</v>
      </c>
      <c r="P28">
        <v>13600</v>
      </c>
      <c r="Q28">
        <v>966.5</v>
      </c>
      <c r="R28">
        <v>13.6</v>
      </c>
      <c r="S28">
        <v>3.92</v>
      </c>
      <c r="T28">
        <v>0.91</v>
      </c>
    </row>
    <row r="29" spans="2:20" x14ac:dyDescent="0.25">
      <c r="B29">
        <v>11390.076923076922</v>
      </c>
      <c r="C29">
        <v>48.5</v>
      </c>
      <c r="D29">
        <v>11.390076923076922</v>
      </c>
      <c r="E29">
        <v>3.04506249277288</v>
      </c>
      <c r="F29">
        <v>0.87269464451116718</v>
      </c>
      <c r="I29">
        <v>12693</v>
      </c>
      <c r="J29">
        <v>468.5</v>
      </c>
      <c r="K29">
        <v>12.693</v>
      </c>
      <c r="L29">
        <v>3.81</v>
      </c>
      <c r="M29">
        <v>0.57069898251041118</v>
      </c>
      <c r="P29">
        <v>13710</v>
      </c>
      <c r="Q29">
        <v>967.5</v>
      </c>
      <c r="R29">
        <v>13.71</v>
      </c>
      <c r="S29">
        <v>3.72</v>
      </c>
      <c r="T29">
        <v>0.94</v>
      </c>
    </row>
    <row r="30" spans="2:20" x14ac:dyDescent="0.25">
      <c r="B30">
        <v>11494.384615384615</v>
      </c>
      <c r="C30">
        <v>49.5</v>
      </c>
      <c r="D30">
        <v>11.494384615384615</v>
      </c>
      <c r="E30">
        <v>2.6576174215895874</v>
      </c>
      <c r="F30">
        <v>0.89834612439936912</v>
      </c>
      <c r="I30">
        <v>12780</v>
      </c>
      <c r="J30">
        <v>469.5</v>
      </c>
      <c r="K30">
        <v>12.78</v>
      </c>
      <c r="L30">
        <v>3.3644929889650736</v>
      </c>
      <c r="M30">
        <v>0.51369739514838331</v>
      </c>
      <c r="P30">
        <v>13820</v>
      </c>
      <c r="Q30">
        <v>968.5</v>
      </c>
      <c r="R30">
        <v>13.82</v>
      </c>
      <c r="S30">
        <v>3.72</v>
      </c>
      <c r="T30">
        <v>0.96</v>
      </c>
    </row>
    <row r="31" spans="2:20" x14ac:dyDescent="0.25">
      <c r="B31">
        <v>11598.692307692307</v>
      </c>
      <c r="C31">
        <v>50.5</v>
      </c>
      <c r="D31">
        <v>11.598692307692307</v>
      </c>
      <c r="E31">
        <v>2.8834449647379619</v>
      </c>
      <c r="F31">
        <v>1.2890184371309752</v>
      </c>
      <c r="I31">
        <v>12814.285714285714</v>
      </c>
      <c r="J31">
        <v>470.5</v>
      </c>
      <c r="K31">
        <v>12.814285714285713</v>
      </c>
      <c r="L31">
        <v>3.73</v>
      </c>
      <c r="M31">
        <v>0.42739808506638222</v>
      </c>
      <c r="P31">
        <v>13930</v>
      </c>
      <c r="Q31">
        <v>969.5</v>
      </c>
      <c r="R31">
        <v>13.93</v>
      </c>
      <c r="S31">
        <v>3.75</v>
      </c>
      <c r="T31">
        <v>0.8</v>
      </c>
    </row>
    <row r="32" spans="2:20" x14ac:dyDescent="0.25">
      <c r="B32">
        <v>11703</v>
      </c>
      <c r="C32">
        <v>51.5</v>
      </c>
      <c r="D32">
        <v>11.702999999999999</v>
      </c>
      <c r="E32">
        <v>2.8394628734022107</v>
      </c>
      <c r="F32">
        <v>1.1071498399702566</v>
      </c>
      <c r="I32">
        <v>12848.571428571429</v>
      </c>
      <c r="J32">
        <v>471.5</v>
      </c>
      <c r="K32">
        <v>12.848571428571429</v>
      </c>
      <c r="L32">
        <v>3.6722773354710059</v>
      </c>
      <c r="M32">
        <v>0.61346699156491169</v>
      </c>
      <c r="P32">
        <v>14040</v>
      </c>
      <c r="Q32">
        <v>970.5</v>
      </c>
      <c r="R32">
        <v>14.04</v>
      </c>
      <c r="S32">
        <v>3.78</v>
      </c>
      <c r="T32">
        <v>0.94</v>
      </c>
    </row>
    <row r="33" spans="2:20" x14ac:dyDescent="0.25">
      <c r="B33">
        <v>11727.578947368422</v>
      </c>
      <c r="C33">
        <v>52.5</v>
      </c>
      <c r="D33">
        <v>11.727578947368421</v>
      </c>
      <c r="E33">
        <v>3.0897290859824209</v>
      </c>
      <c r="F33">
        <v>1.1884093590554941</v>
      </c>
      <c r="I33">
        <v>12917.142857142857</v>
      </c>
      <c r="J33">
        <v>473.5</v>
      </c>
      <c r="K33">
        <v>12.917142857142856</v>
      </c>
      <c r="L33">
        <v>3.5998086445196193</v>
      </c>
      <c r="M33">
        <v>0.76888317130347805</v>
      </c>
      <c r="P33">
        <v>14150</v>
      </c>
      <c r="Q33">
        <v>971.5</v>
      </c>
      <c r="R33">
        <v>14.15</v>
      </c>
      <c r="S33">
        <v>3.74</v>
      </c>
      <c r="T33">
        <v>0.85</v>
      </c>
    </row>
    <row r="34" spans="2:20" x14ac:dyDescent="0.25">
      <c r="B34">
        <v>11752.157894736842</v>
      </c>
      <c r="C34">
        <v>53.5</v>
      </c>
      <c r="D34">
        <v>11.752157894736841</v>
      </c>
      <c r="E34">
        <v>3.1312828324572255</v>
      </c>
      <c r="F34">
        <v>1.2052314227182579</v>
      </c>
      <c r="I34">
        <v>12951.428571428571</v>
      </c>
      <c r="J34">
        <v>474.5</v>
      </c>
      <c r="K34">
        <v>12.95142857142857</v>
      </c>
      <c r="L34">
        <v>3.81</v>
      </c>
      <c r="M34">
        <v>0.56042662879090921</v>
      </c>
      <c r="P34">
        <v>14260</v>
      </c>
      <c r="Q34">
        <v>972.5</v>
      </c>
      <c r="R34">
        <v>14.26</v>
      </c>
      <c r="S34">
        <v>3.7</v>
      </c>
      <c r="T34">
        <v>0.91</v>
      </c>
    </row>
    <row r="35" spans="2:20" x14ac:dyDescent="0.25">
      <c r="B35">
        <v>11801.315789473683</v>
      </c>
      <c r="C35">
        <v>55.5</v>
      </c>
      <c r="D35">
        <v>11.801315789473684</v>
      </c>
      <c r="E35">
        <v>2.9032266205056931</v>
      </c>
      <c r="F35">
        <v>0.8607695485741047</v>
      </c>
      <c r="I35">
        <v>12985.714285714286</v>
      </c>
      <c r="J35">
        <v>475.5</v>
      </c>
      <c r="K35">
        <v>12.985714285714286</v>
      </c>
      <c r="L35">
        <v>3.6325704408132995</v>
      </c>
      <c r="M35">
        <v>0.74515366034507524</v>
      </c>
      <c r="P35">
        <v>14370</v>
      </c>
      <c r="Q35">
        <v>973.5</v>
      </c>
      <c r="R35">
        <v>14.37</v>
      </c>
      <c r="S35">
        <v>3.7</v>
      </c>
      <c r="T35">
        <v>0.7</v>
      </c>
    </row>
    <row r="36" spans="2:20" x14ac:dyDescent="0.25">
      <c r="B36">
        <v>11825.894736842105</v>
      </c>
      <c r="C36">
        <v>56.5</v>
      </c>
      <c r="D36">
        <v>11.825894736842105</v>
      </c>
      <c r="E36">
        <v>3.0784676856465905</v>
      </c>
      <c r="F36">
        <v>1.2589217282836338</v>
      </c>
      <c r="I36">
        <v>13020</v>
      </c>
      <c r="J36">
        <v>476.5</v>
      </c>
      <c r="K36">
        <v>13.02</v>
      </c>
      <c r="L36">
        <v>3.49</v>
      </c>
      <c r="M36">
        <v>0.55366189980195357</v>
      </c>
      <c r="P36">
        <v>14480</v>
      </c>
      <c r="Q36">
        <v>974.5</v>
      </c>
      <c r="R36">
        <v>14.48</v>
      </c>
      <c r="S36">
        <v>3.74</v>
      </c>
      <c r="T36">
        <v>0.64</v>
      </c>
    </row>
    <row r="37" spans="2:20" x14ac:dyDescent="0.25">
      <c r="B37">
        <v>11850.473684210525</v>
      </c>
      <c r="C37">
        <v>57.5</v>
      </c>
      <c r="D37">
        <v>11.850473684210526</v>
      </c>
      <c r="E37">
        <v>3.49</v>
      </c>
      <c r="F37">
        <v>1.18</v>
      </c>
      <c r="I37">
        <v>13260</v>
      </c>
      <c r="J37">
        <v>478.5</v>
      </c>
      <c r="K37">
        <v>13.26</v>
      </c>
      <c r="L37">
        <v>3.8</v>
      </c>
      <c r="M37">
        <v>0.68775366292637863</v>
      </c>
      <c r="P37">
        <v>14590</v>
      </c>
      <c r="Q37">
        <v>975.5</v>
      </c>
      <c r="R37">
        <v>14.59</v>
      </c>
      <c r="S37">
        <v>3.77</v>
      </c>
      <c r="T37">
        <v>0.51</v>
      </c>
    </row>
    <row r="38" spans="2:20" x14ac:dyDescent="0.25">
      <c r="B38">
        <v>11875.052631578948</v>
      </c>
      <c r="C38">
        <v>58.5</v>
      </c>
      <c r="D38">
        <v>11.875052631578948</v>
      </c>
      <c r="E38">
        <v>3.1620971252538994</v>
      </c>
      <c r="F38">
        <v>1.1484892709752219</v>
      </c>
      <c r="I38">
        <v>13450</v>
      </c>
      <c r="J38">
        <v>480.5</v>
      </c>
      <c r="K38">
        <v>13.45</v>
      </c>
      <c r="L38">
        <v>3.53</v>
      </c>
      <c r="M38">
        <v>0.78446039735555562</v>
      </c>
      <c r="O38" t="s">
        <v>163</v>
      </c>
      <c r="P38" s="15">
        <v>14700</v>
      </c>
      <c r="Q38">
        <v>976.5</v>
      </c>
      <c r="R38">
        <v>14.7</v>
      </c>
      <c r="S38">
        <v>3.7</v>
      </c>
      <c r="T38">
        <v>0.32</v>
      </c>
    </row>
    <row r="39" spans="2:20" x14ac:dyDescent="0.25">
      <c r="B39">
        <v>11899.631578947368</v>
      </c>
      <c r="C39">
        <v>59.5</v>
      </c>
      <c r="D39">
        <v>11.899631578947368</v>
      </c>
      <c r="E39">
        <v>3.43</v>
      </c>
      <c r="F39">
        <v>1.27</v>
      </c>
      <c r="I39">
        <v>13536.666666666668</v>
      </c>
      <c r="J39">
        <v>481.5</v>
      </c>
      <c r="K39">
        <v>13.536666666666667</v>
      </c>
      <c r="L39">
        <v>3.6217719363302754</v>
      </c>
      <c r="M39">
        <v>0.83819746832855779</v>
      </c>
      <c r="P39">
        <v>14839</v>
      </c>
      <c r="Q39">
        <v>977.5</v>
      </c>
      <c r="R39">
        <v>14.839</v>
      </c>
      <c r="S39">
        <v>3.76</v>
      </c>
      <c r="T39">
        <v>0.45</v>
      </c>
    </row>
    <row r="40" spans="2:20" x14ac:dyDescent="0.25">
      <c r="B40">
        <v>11924.21052631579</v>
      </c>
      <c r="C40">
        <v>60.5</v>
      </c>
      <c r="D40">
        <v>11.92421052631579</v>
      </c>
      <c r="E40">
        <v>3.2306267921795686</v>
      </c>
      <c r="F40">
        <v>1.1755655053476497</v>
      </c>
      <c r="I40">
        <v>13592</v>
      </c>
      <c r="J40">
        <v>482.5</v>
      </c>
      <c r="K40">
        <v>13.592000000000001</v>
      </c>
      <c r="L40">
        <v>3.82</v>
      </c>
      <c r="M40">
        <v>0.70137045195159009</v>
      </c>
      <c r="P40">
        <v>14978</v>
      </c>
      <c r="Q40">
        <v>978.5</v>
      </c>
      <c r="R40">
        <v>14.978</v>
      </c>
      <c r="S40">
        <v>3.63</v>
      </c>
      <c r="T40">
        <v>0.18</v>
      </c>
    </row>
    <row r="41" spans="2:20" x14ac:dyDescent="0.25">
      <c r="B41">
        <v>11948.78947368421</v>
      </c>
      <c r="C41">
        <v>61.5</v>
      </c>
      <c r="D41">
        <v>11.94878947368421</v>
      </c>
      <c r="E41">
        <v>3.19</v>
      </c>
      <c r="F41">
        <v>1.1000000000000001</v>
      </c>
      <c r="I41">
        <v>13616</v>
      </c>
      <c r="J41">
        <v>483.5</v>
      </c>
      <c r="K41">
        <v>13.616</v>
      </c>
      <c r="L41">
        <v>3.6922507583227246</v>
      </c>
      <c r="M41">
        <v>0.93585888674637085</v>
      </c>
      <c r="P41">
        <v>15117</v>
      </c>
      <c r="Q41">
        <v>979.5</v>
      </c>
      <c r="R41">
        <v>15.117000000000001</v>
      </c>
      <c r="S41">
        <v>3.76</v>
      </c>
      <c r="T41">
        <v>0.22</v>
      </c>
    </row>
    <row r="42" spans="2:20" x14ac:dyDescent="0.25">
      <c r="B42">
        <v>12171</v>
      </c>
      <c r="C42">
        <v>98.5</v>
      </c>
      <c r="D42">
        <v>12.170999999999999</v>
      </c>
      <c r="E42">
        <v>3.2363787810123847</v>
      </c>
      <c r="F42">
        <v>0.85610579628168149</v>
      </c>
      <c r="I42">
        <v>13640</v>
      </c>
      <c r="J42">
        <v>484.5</v>
      </c>
      <c r="K42">
        <v>13.64</v>
      </c>
      <c r="L42">
        <v>3.88</v>
      </c>
      <c r="M42">
        <v>0.84043476317483112</v>
      </c>
      <c r="P42">
        <v>15256</v>
      </c>
      <c r="Q42">
        <v>980.5</v>
      </c>
      <c r="R42">
        <v>15.256</v>
      </c>
      <c r="S42">
        <v>3.69</v>
      </c>
      <c r="T42">
        <v>0.14000000000000001</v>
      </c>
    </row>
    <row r="43" spans="2:20" x14ac:dyDescent="0.25">
      <c r="B43">
        <v>12186.918918918918</v>
      </c>
      <c r="C43">
        <v>99.5</v>
      </c>
      <c r="D43">
        <v>12.186918918918918</v>
      </c>
      <c r="E43">
        <v>3.348244144759613</v>
      </c>
      <c r="F43">
        <v>0.74626132179905702</v>
      </c>
      <c r="I43">
        <v>13664</v>
      </c>
      <c r="J43">
        <v>485.5</v>
      </c>
      <c r="K43">
        <v>13.664</v>
      </c>
      <c r="L43">
        <v>3.5825795784049386</v>
      </c>
      <c r="M43">
        <v>0.77206328390875834</v>
      </c>
      <c r="P43">
        <v>15394</v>
      </c>
      <c r="Q43">
        <v>981.5</v>
      </c>
      <c r="R43">
        <v>15.394</v>
      </c>
      <c r="S43">
        <v>3.74</v>
      </c>
      <c r="T43">
        <v>0.11</v>
      </c>
    </row>
    <row r="44" spans="2:20" x14ac:dyDescent="0.25">
      <c r="B44">
        <v>12202.837837837837</v>
      </c>
      <c r="C44">
        <v>100.5</v>
      </c>
      <c r="D44">
        <v>12.202837837837837</v>
      </c>
      <c r="E44">
        <v>3.3601318311856736</v>
      </c>
      <c r="F44">
        <v>0.98221405707359066</v>
      </c>
      <c r="I44">
        <v>13687.999999999998</v>
      </c>
      <c r="J44">
        <v>486.5</v>
      </c>
      <c r="K44">
        <v>13.687999999999999</v>
      </c>
      <c r="L44">
        <v>3.86</v>
      </c>
      <c r="M44">
        <v>0.60762769359675073</v>
      </c>
      <c r="P44">
        <v>15533</v>
      </c>
      <c r="Q44">
        <v>982.5</v>
      </c>
      <c r="R44">
        <v>15.532999999999999</v>
      </c>
      <c r="S44">
        <v>3.73</v>
      </c>
      <c r="T44">
        <v>-0.14000000000000001</v>
      </c>
    </row>
    <row r="45" spans="2:20" x14ac:dyDescent="0.25">
      <c r="B45">
        <v>12218.756756756757</v>
      </c>
      <c r="C45">
        <v>101.5</v>
      </c>
      <c r="D45">
        <v>12.218756756756756</v>
      </c>
      <c r="E45">
        <v>3.3820173832678795</v>
      </c>
      <c r="F45">
        <v>1.1322247846808764</v>
      </c>
      <c r="I45">
        <v>13714.736842105262</v>
      </c>
      <c r="J45">
        <v>487.5</v>
      </c>
      <c r="K45">
        <v>13.714736842105262</v>
      </c>
      <c r="L45">
        <v>3.7531440921048072</v>
      </c>
      <c r="M45">
        <v>0.74862665635181447</v>
      </c>
      <c r="P45">
        <v>15672</v>
      </c>
      <c r="Q45">
        <v>983.5</v>
      </c>
      <c r="R45">
        <v>15.672000000000001</v>
      </c>
      <c r="S45">
        <v>3.83</v>
      </c>
      <c r="T45">
        <v>0.19</v>
      </c>
    </row>
    <row r="46" spans="2:20" x14ac:dyDescent="0.25">
      <c r="B46">
        <v>12234.675675675675</v>
      </c>
      <c r="C46">
        <v>102.5</v>
      </c>
      <c r="D46">
        <v>12.234675675675675</v>
      </c>
      <c r="E46">
        <v>3.1839503805350242</v>
      </c>
      <c r="F46">
        <v>0.93655334822483594</v>
      </c>
      <c r="I46">
        <v>13773.684210526315</v>
      </c>
      <c r="J46">
        <v>489.5</v>
      </c>
      <c r="K46">
        <v>13.773684210526316</v>
      </c>
      <c r="L46">
        <v>3.6534794429754798</v>
      </c>
      <c r="M46">
        <v>0.70221027639437361</v>
      </c>
      <c r="O46" t="s">
        <v>162</v>
      </c>
      <c r="P46" s="15">
        <v>15950</v>
      </c>
      <c r="Q46">
        <v>985.5</v>
      </c>
      <c r="R46">
        <v>15.95</v>
      </c>
      <c r="S46">
        <v>3.61</v>
      </c>
      <c r="T46">
        <v>0.53</v>
      </c>
    </row>
    <row r="47" spans="2:20" x14ac:dyDescent="0.25">
      <c r="B47">
        <v>12250.594594594593</v>
      </c>
      <c r="C47">
        <v>103.5</v>
      </c>
      <c r="D47">
        <v>12.250594594594594</v>
      </c>
      <c r="E47">
        <v>3.5357652356284235</v>
      </c>
      <c r="F47">
        <v>1.2145175554223275</v>
      </c>
      <c r="I47">
        <v>13803.157894736842</v>
      </c>
      <c r="J47">
        <v>490.5</v>
      </c>
      <c r="K47">
        <v>13.803157894736842</v>
      </c>
      <c r="L47">
        <v>3.49</v>
      </c>
      <c r="M47">
        <v>0.75214989047834435</v>
      </c>
      <c r="P47">
        <v>16242.857142857143</v>
      </c>
      <c r="Q47">
        <v>986.5</v>
      </c>
      <c r="R47">
        <v>16.088999999999999</v>
      </c>
      <c r="S47">
        <v>4.22</v>
      </c>
      <c r="T47">
        <v>0.31</v>
      </c>
    </row>
    <row r="48" spans="2:20" x14ac:dyDescent="0.25">
      <c r="B48">
        <v>12266.513513513511</v>
      </c>
      <c r="C48">
        <v>104.5</v>
      </c>
      <c r="D48">
        <v>12.266513513513512</v>
      </c>
      <c r="E48">
        <v>3.4624177746013602</v>
      </c>
      <c r="F48">
        <v>1.2179879426660005</v>
      </c>
      <c r="I48">
        <v>13832.631578947368</v>
      </c>
      <c r="J48">
        <v>491.5</v>
      </c>
      <c r="K48">
        <v>13.832631578947368</v>
      </c>
      <c r="L48">
        <v>3.7439780864860914</v>
      </c>
      <c r="M48">
        <v>0.73498591468892238</v>
      </c>
      <c r="P48">
        <v>16535.71428571429</v>
      </c>
      <c r="Q48">
        <v>987.5</v>
      </c>
      <c r="R48">
        <v>16.228000000000002</v>
      </c>
      <c r="S48">
        <v>4.5599999999999996</v>
      </c>
      <c r="T48">
        <v>0.62</v>
      </c>
    </row>
    <row r="49" spans="2:20" x14ac:dyDescent="0.25">
      <c r="B49">
        <v>12282.432432432432</v>
      </c>
      <c r="C49">
        <v>105.5</v>
      </c>
      <c r="D49">
        <v>12.282432432432431</v>
      </c>
      <c r="E49">
        <v>3.4876660294223139</v>
      </c>
      <c r="F49">
        <v>1.1100809886511329</v>
      </c>
      <c r="I49">
        <v>13862.105263157895</v>
      </c>
      <c r="J49">
        <v>492.5</v>
      </c>
      <c r="K49">
        <v>13.862105263157895</v>
      </c>
      <c r="L49">
        <v>3.69</v>
      </c>
      <c r="M49">
        <v>0.89380570981064811</v>
      </c>
      <c r="P49">
        <v>16828.571428571431</v>
      </c>
      <c r="Q49">
        <v>988.5</v>
      </c>
      <c r="R49">
        <v>16.367000000000001</v>
      </c>
      <c r="S49">
        <v>4.25</v>
      </c>
      <c r="T49">
        <v>0.57999999999999996</v>
      </c>
    </row>
    <row r="50" spans="2:20" x14ac:dyDescent="0.25">
      <c r="B50">
        <v>12314.27027027027</v>
      </c>
      <c r="C50">
        <v>107.5</v>
      </c>
      <c r="D50">
        <v>12.314270270270271</v>
      </c>
      <c r="E50">
        <v>3.6114213393808865</v>
      </c>
      <c r="F50">
        <v>1.2468909404325323</v>
      </c>
      <c r="I50">
        <v>13891.578947368422</v>
      </c>
      <c r="J50">
        <v>493.5</v>
      </c>
      <c r="K50">
        <v>13.891578947368421</v>
      </c>
      <c r="L50">
        <v>3.7952854120623267</v>
      </c>
      <c r="M50">
        <v>0.66951986869955482</v>
      </c>
      <c r="P50">
        <v>17121.428571428576</v>
      </c>
      <c r="Q50">
        <v>989.5</v>
      </c>
      <c r="R50">
        <v>16.506</v>
      </c>
      <c r="S50">
        <v>4.34</v>
      </c>
      <c r="T50">
        <v>0.64</v>
      </c>
    </row>
    <row r="51" spans="2:20" x14ac:dyDescent="0.25">
      <c r="B51">
        <v>12330.18918918919</v>
      </c>
      <c r="C51">
        <v>108.5</v>
      </c>
      <c r="D51">
        <v>12.330189189189189</v>
      </c>
      <c r="E51">
        <v>3.5455084961373564</v>
      </c>
      <c r="F51">
        <v>1.0364812189744563</v>
      </c>
      <c r="I51">
        <v>13921.052631578947</v>
      </c>
      <c r="J51">
        <v>494.5</v>
      </c>
      <c r="K51">
        <v>13.921052631578947</v>
      </c>
      <c r="L51">
        <v>3.75</v>
      </c>
      <c r="M51">
        <v>0.58641955125749945</v>
      </c>
      <c r="P51">
        <v>17414.285714285721</v>
      </c>
      <c r="Q51">
        <v>990.5</v>
      </c>
      <c r="R51">
        <v>16.643999999999998</v>
      </c>
      <c r="S51">
        <v>4.5</v>
      </c>
      <c r="T51">
        <v>0.53</v>
      </c>
    </row>
    <row r="52" spans="2:20" x14ac:dyDescent="0.25">
      <c r="B52">
        <v>12346.108108108108</v>
      </c>
      <c r="C52">
        <v>109.5</v>
      </c>
      <c r="D52">
        <v>12.346108108108108</v>
      </c>
      <c r="E52">
        <v>3.0269700575348382</v>
      </c>
      <c r="F52">
        <v>0.92575302665744186</v>
      </c>
      <c r="I52">
        <v>13950.526315789475</v>
      </c>
      <c r="J52">
        <v>495.5</v>
      </c>
      <c r="K52">
        <v>13.950526315789475</v>
      </c>
      <c r="L52">
        <v>3.5955236313250123</v>
      </c>
      <c r="M52">
        <v>0.7763089320361275</v>
      </c>
      <c r="P52">
        <v>17707.142857142866</v>
      </c>
      <c r="Q52">
        <v>991.5</v>
      </c>
      <c r="R52">
        <v>16.783000000000001</v>
      </c>
      <c r="S52">
        <v>4.63</v>
      </c>
      <c r="T52">
        <v>0.56999999999999995</v>
      </c>
    </row>
    <row r="53" spans="2:20" x14ac:dyDescent="0.25">
      <c r="B53">
        <v>12362.027027027027</v>
      </c>
      <c r="C53">
        <v>110.5</v>
      </c>
      <c r="D53">
        <v>12.362027027027027</v>
      </c>
      <c r="E53">
        <v>3.118277205361411</v>
      </c>
      <c r="F53">
        <v>0.91211372184769612</v>
      </c>
      <c r="I53">
        <v>13980</v>
      </c>
      <c r="J53">
        <v>496.5</v>
      </c>
      <c r="K53">
        <v>13.98</v>
      </c>
      <c r="L53">
        <v>3.78</v>
      </c>
      <c r="M53">
        <v>0.79071246216685565</v>
      </c>
      <c r="O53" t="s">
        <v>162</v>
      </c>
      <c r="P53" s="15">
        <v>18000</v>
      </c>
      <c r="Q53">
        <v>992.5</v>
      </c>
      <c r="R53">
        <v>16.922000000000001</v>
      </c>
      <c r="S53">
        <v>4.57</v>
      </c>
      <c r="T53">
        <v>0.68</v>
      </c>
    </row>
    <row r="54" spans="2:20" x14ac:dyDescent="0.25">
      <c r="B54">
        <v>12377.945945945947</v>
      </c>
      <c r="C54">
        <v>111.5</v>
      </c>
      <c r="D54">
        <v>12.377945945945946</v>
      </c>
      <c r="E54">
        <v>3.1495995648738089</v>
      </c>
      <c r="F54">
        <v>1.0717125562510466</v>
      </c>
      <c r="I54">
        <v>13990</v>
      </c>
      <c r="J54">
        <v>497.5</v>
      </c>
      <c r="K54">
        <v>13.99</v>
      </c>
      <c r="L54">
        <v>3.6960345255743667</v>
      </c>
      <c r="M54">
        <v>0.94787252378438591</v>
      </c>
      <c r="P54">
        <v>18067.796610169491</v>
      </c>
      <c r="Q54">
        <v>993.5</v>
      </c>
      <c r="R54">
        <v>17.061</v>
      </c>
      <c r="S54">
        <v>4.57</v>
      </c>
      <c r="T54">
        <v>0.67</v>
      </c>
    </row>
    <row r="55" spans="2:20" x14ac:dyDescent="0.25">
      <c r="B55">
        <v>12393.864864864865</v>
      </c>
      <c r="C55">
        <v>112.5</v>
      </c>
      <c r="D55">
        <v>12.393864864864865</v>
      </c>
      <c r="E55">
        <v>3.325702045159006</v>
      </c>
      <c r="F55">
        <v>1.0749086760503279</v>
      </c>
      <c r="I55">
        <v>14000</v>
      </c>
      <c r="J55">
        <v>498.5</v>
      </c>
      <c r="K55">
        <v>14</v>
      </c>
      <c r="L55">
        <v>3.93</v>
      </c>
      <c r="M55">
        <v>1.0694578569966868</v>
      </c>
      <c r="P55">
        <v>18135.593220338982</v>
      </c>
      <c r="Q55">
        <v>994.5</v>
      </c>
      <c r="R55">
        <v>17.2</v>
      </c>
      <c r="S55">
        <v>4.6399999999999997</v>
      </c>
      <c r="T55">
        <v>0.69</v>
      </c>
    </row>
    <row r="56" spans="2:20" x14ac:dyDescent="0.25">
      <c r="B56">
        <v>12393.864864864865</v>
      </c>
      <c r="C56">
        <v>112.5</v>
      </c>
      <c r="D56">
        <v>12.393864864864865</v>
      </c>
      <c r="E56">
        <v>3.2890580899841888</v>
      </c>
      <c r="F56">
        <v>1.174576551727778</v>
      </c>
      <c r="I56">
        <v>14010</v>
      </c>
      <c r="J56">
        <v>499.5</v>
      </c>
      <c r="K56">
        <v>14.01</v>
      </c>
      <c r="L56">
        <v>3.7965472918074505</v>
      </c>
      <c r="M56">
        <v>0.90539767095436396</v>
      </c>
      <c r="P56">
        <v>18813.559322033896</v>
      </c>
      <c r="Q56">
        <v>1004.5</v>
      </c>
      <c r="R56">
        <v>17.992000000000001</v>
      </c>
      <c r="S56">
        <v>4.62</v>
      </c>
      <c r="T56">
        <v>0.74</v>
      </c>
    </row>
    <row r="57" spans="2:20" x14ac:dyDescent="0.25">
      <c r="B57">
        <v>12409.783783783783</v>
      </c>
      <c r="C57">
        <v>113.5</v>
      </c>
      <c r="D57">
        <v>12.409783783783784</v>
      </c>
      <c r="E57">
        <v>3.2109145571116118</v>
      </c>
      <c r="F57">
        <v>1.0590872661624846</v>
      </c>
      <c r="I57">
        <v>14020</v>
      </c>
      <c r="J57">
        <v>500.5</v>
      </c>
      <c r="K57">
        <v>14.02</v>
      </c>
      <c r="L57">
        <v>3.86</v>
      </c>
      <c r="M57">
        <v>0.90221358268229634</v>
      </c>
      <c r="P57">
        <v>18881.355932203387</v>
      </c>
      <c r="Q57">
        <v>1005.5</v>
      </c>
      <c r="R57">
        <v>18.071999999999999</v>
      </c>
      <c r="S57">
        <v>4.51</v>
      </c>
      <c r="T57">
        <v>0.59</v>
      </c>
    </row>
    <row r="58" spans="2:20" x14ac:dyDescent="0.25">
      <c r="B58">
        <v>12425.702702702703</v>
      </c>
      <c r="C58">
        <v>114.5</v>
      </c>
      <c r="D58">
        <v>12.425702702702702</v>
      </c>
      <c r="E58">
        <v>3.1722543985148977</v>
      </c>
      <c r="F58">
        <v>1.0070394390187851</v>
      </c>
      <c r="I58">
        <v>14045</v>
      </c>
      <c r="J58">
        <v>501.5</v>
      </c>
      <c r="K58">
        <v>14.045</v>
      </c>
      <c r="L58">
        <v>3.7969675023927745</v>
      </c>
      <c r="M58">
        <v>0.80209036456761817</v>
      </c>
      <c r="P58">
        <v>18949.152542372878</v>
      </c>
      <c r="Q58">
        <v>1006.5</v>
      </c>
      <c r="R58">
        <v>18.151</v>
      </c>
      <c r="S58">
        <v>4.5599999999999996</v>
      </c>
      <c r="T58">
        <v>0.63</v>
      </c>
    </row>
    <row r="59" spans="2:20" x14ac:dyDescent="0.25">
      <c r="B59">
        <v>12441.621621621622</v>
      </c>
      <c r="C59">
        <v>115.5</v>
      </c>
      <c r="D59">
        <v>12.441621621621621</v>
      </c>
      <c r="E59">
        <v>3.2235720320640349</v>
      </c>
      <c r="F59">
        <v>0.75933812889786179</v>
      </c>
      <c r="I59">
        <v>14070</v>
      </c>
      <c r="J59">
        <v>502.5</v>
      </c>
      <c r="K59">
        <v>14.07</v>
      </c>
      <c r="L59">
        <v>3.73</v>
      </c>
      <c r="M59">
        <v>0.82227740595862808</v>
      </c>
      <c r="P59">
        <v>19016.949152542369</v>
      </c>
      <c r="Q59">
        <v>1007.5</v>
      </c>
      <c r="R59">
        <v>18.23</v>
      </c>
      <c r="S59">
        <v>4.5599999999999996</v>
      </c>
      <c r="T59">
        <v>0.69</v>
      </c>
    </row>
    <row r="60" spans="2:20" x14ac:dyDescent="0.25">
      <c r="B60">
        <v>12457.54054054054</v>
      </c>
      <c r="C60">
        <v>116.5</v>
      </c>
      <c r="D60">
        <v>12.45754054054054</v>
      </c>
      <c r="E60">
        <v>3.114928878221574</v>
      </c>
      <c r="F60">
        <v>1.0734779584831133</v>
      </c>
      <c r="I60">
        <v>14095</v>
      </c>
      <c r="J60">
        <v>503.5</v>
      </c>
      <c r="K60">
        <v>14.095000000000001</v>
      </c>
      <c r="L60">
        <v>3.7873779582176605</v>
      </c>
      <c r="M60">
        <v>0.84894905000385457</v>
      </c>
      <c r="P60">
        <v>19084.74576271186</v>
      </c>
      <c r="Q60">
        <v>1008.5</v>
      </c>
      <c r="R60">
        <v>18.309000000000001</v>
      </c>
      <c r="S60">
        <v>4.55</v>
      </c>
      <c r="T60">
        <v>0.62</v>
      </c>
    </row>
    <row r="61" spans="2:20" x14ac:dyDescent="0.25">
      <c r="B61">
        <v>12473.459459459458</v>
      </c>
      <c r="C61">
        <v>117.5</v>
      </c>
      <c r="D61">
        <v>12.473459459459459</v>
      </c>
      <c r="E61">
        <v>3.2662222722798173</v>
      </c>
      <c r="F61">
        <v>0.98290618078086633</v>
      </c>
      <c r="I61">
        <v>14120</v>
      </c>
      <c r="J61">
        <v>504.5</v>
      </c>
      <c r="K61">
        <v>14.12</v>
      </c>
      <c r="L61">
        <v>3.71</v>
      </c>
      <c r="M61">
        <v>0.90051034382808559</v>
      </c>
      <c r="P61">
        <v>19152.542372881351</v>
      </c>
      <c r="Q61">
        <v>1009.5</v>
      </c>
      <c r="R61">
        <v>18.388000000000002</v>
      </c>
      <c r="S61">
        <v>4.6500000000000004</v>
      </c>
      <c r="T61">
        <v>0.38</v>
      </c>
    </row>
    <row r="62" spans="2:20" x14ac:dyDescent="0.25">
      <c r="B62">
        <v>12489.378378378378</v>
      </c>
      <c r="C62">
        <v>118.5</v>
      </c>
      <c r="D62">
        <v>12.489378378378378</v>
      </c>
      <c r="E62">
        <v>3.157578879869039</v>
      </c>
      <c r="F62">
        <v>1.125835854976647</v>
      </c>
      <c r="I62">
        <v>14184.444444444443</v>
      </c>
      <c r="J62">
        <v>505.5</v>
      </c>
      <c r="K62">
        <v>14.184444444444443</v>
      </c>
      <c r="L62">
        <v>3.6476625381487287</v>
      </c>
      <c r="M62">
        <v>0.86809572624109743</v>
      </c>
      <c r="P62">
        <v>19220.338983050846</v>
      </c>
      <c r="Q62">
        <v>1010.5</v>
      </c>
      <c r="R62">
        <v>18.468</v>
      </c>
      <c r="S62">
        <v>4.58</v>
      </c>
      <c r="T62">
        <v>0.63</v>
      </c>
    </row>
    <row r="63" spans="2:20" x14ac:dyDescent="0.25">
      <c r="B63">
        <v>12505.297297297297</v>
      </c>
      <c r="C63">
        <v>119.5</v>
      </c>
      <c r="D63">
        <v>12.505297297297297</v>
      </c>
      <c r="E63">
        <v>3.1415732898375057</v>
      </c>
      <c r="F63">
        <v>1.1268219226286771</v>
      </c>
      <c r="I63">
        <v>14248.888888888889</v>
      </c>
      <c r="J63">
        <v>506.5</v>
      </c>
      <c r="K63">
        <v>14.248888888888889</v>
      </c>
      <c r="L63">
        <v>3.73</v>
      </c>
      <c r="M63">
        <v>1.0084847067800939</v>
      </c>
      <c r="P63">
        <v>19288.135593220337</v>
      </c>
      <c r="Q63">
        <v>1011.5</v>
      </c>
      <c r="R63">
        <v>18.547000000000001</v>
      </c>
      <c r="S63">
        <v>4.6900000000000004</v>
      </c>
      <c r="T63">
        <v>0.7</v>
      </c>
    </row>
    <row r="64" spans="2:20" x14ac:dyDescent="0.25">
      <c r="B64">
        <v>12521.216216216215</v>
      </c>
      <c r="C64">
        <v>120.5</v>
      </c>
      <c r="D64">
        <v>12.521216216216215</v>
      </c>
      <c r="E64">
        <v>3.132326195962496</v>
      </c>
      <c r="F64">
        <v>0.94656280887045674</v>
      </c>
      <c r="I64">
        <v>14313.333333333332</v>
      </c>
      <c r="J64">
        <v>507.5</v>
      </c>
      <c r="K64">
        <v>14.313333333333333</v>
      </c>
      <c r="L64">
        <v>3.6480805647530348</v>
      </c>
      <c r="M64">
        <v>0.65776594802914767</v>
      </c>
      <c r="P64">
        <v>19355.932203389828</v>
      </c>
      <c r="Q64">
        <v>1012.5</v>
      </c>
      <c r="R64">
        <v>18.626000000000001</v>
      </c>
      <c r="S64">
        <v>4.47</v>
      </c>
      <c r="T64">
        <v>0.67</v>
      </c>
    </row>
    <row r="65" spans="2:20" x14ac:dyDescent="0.25">
      <c r="B65">
        <v>12537.135135135135</v>
      </c>
      <c r="C65">
        <v>121.5</v>
      </c>
      <c r="D65">
        <v>12.537135135135134</v>
      </c>
      <c r="E65">
        <v>3.4728251707686475</v>
      </c>
      <c r="F65">
        <v>1.0836693059758897</v>
      </c>
      <c r="I65">
        <v>14377.777777777776</v>
      </c>
      <c r="J65">
        <v>508.5</v>
      </c>
      <c r="K65">
        <v>14.377777777777776</v>
      </c>
      <c r="L65">
        <v>3.67</v>
      </c>
      <c r="M65">
        <v>0.80913205767544361</v>
      </c>
      <c r="P65">
        <v>19423.728813559319</v>
      </c>
      <c r="Q65">
        <v>1013.5</v>
      </c>
      <c r="R65">
        <v>18.704999999999998</v>
      </c>
      <c r="S65">
        <v>4.5999999999999996</v>
      </c>
      <c r="T65">
        <v>0.64</v>
      </c>
    </row>
    <row r="66" spans="2:20" x14ac:dyDescent="0.25">
      <c r="B66">
        <v>12553.054054054053</v>
      </c>
      <c r="C66">
        <v>122.5</v>
      </c>
      <c r="D66">
        <v>12.553054054054053</v>
      </c>
      <c r="E66">
        <v>3.5431519397794871</v>
      </c>
      <c r="F66">
        <v>1.2452407616443437</v>
      </c>
      <c r="I66">
        <v>14442.222222222223</v>
      </c>
      <c r="J66">
        <v>509.5</v>
      </c>
      <c r="K66">
        <v>14.442222222222222</v>
      </c>
      <c r="L66">
        <v>3.6785279596377487</v>
      </c>
      <c r="M66">
        <v>0.85310278710547649</v>
      </c>
      <c r="P66">
        <v>19898.305084745756</v>
      </c>
      <c r="Q66">
        <v>1020.5</v>
      </c>
      <c r="R66">
        <v>19.260000000000002</v>
      </c>
      <c r="S66">
        <v>4.47</v>
      </c>
      <c r="T66">
        <v>0.6</v>
      </c>
    </row>
    <row r="67" spans="2:20" x14ac:dyDescent="0.25">
      <c r="B67">
        <v>12568.972972972972</v>
      </c>
      <c r="C67">
        <v>123.5</v>
      </c>
      <c r="D67">
        <v>12.568972972972972</v>
      </c>
      <c r="E67">
        <v>3.4541601669245141</v>
      </c>
      <c r="F67">
        <v>1.1593531791968879</v>
      </c>
      <c r="I67">
        <v>14500</v>
      </c>
      <c r="J67">
        <v>510.5</v>
      </c>
      <c r="K67">
        <v>14.506666666666666</v>
      </c>
      <c r="L67">
        <v>3.56</v>
      </c>
      <c r="M67">
        <v>0.82551684746635379</v>
      </c>
      <c r="P67">
        <v>20644.067796610165</v>
      </c>
      <c r="Q67">
        <v>1031.5</v>
      </c>
      <c r="R67">
        <v>20.132000000000001</v>
      </c>
      <c r="S67">
        <v>4.71</v>
      </c>
      <c r="T67">
        <v>0.72</v>
      </c>
    </row>
    <row r="68" spans="2:20" x14ac:dyDescent="0.25">
      <c r="B68">
        <v>12584.891891891892</v>
      </c>
      <c r="C68">
        <v>124.5</v>
      </c>
      <c r="D68">
        <v>12.584891891891891</v>
      </c>
      <c r="E68">
        <v>3.4292424717575054</v>
      </c>
      <c r="F68">
        <v>0.71671514572211747</v>
      </c>
      <c r="I68">
        <v>14571.111111111109</v>
      </c>
      <c r="J68">
        <v>511.5</v>
      </c>
      <c r="K68">
        <v>14.57111111111111</v>
      </c>
      <c r="L68">
        <v>3.8391052863810278</v>
      </c>
      <c r="M68">
        <v>0.69087446729046964</v>
      </c>
      <c r="P68">
        <v>20711.864406779656</v>
      </c>
      <c r="Q68">
        <v>1032.5</v>
      </c>
      <c r="R68">
        <v>20.210999999999999</v>
      </c>
      <c r="S68">
        <v>4.28</v>
      </c>
      <c r="T68">
        <v>0.45</v>
      </c>
    </row>
    <row r="69" spans="2:20" x14ac:dyDescent="0.25">
      <c r="B69">
        <v>12600.81081081081</v>
      </c>
      <c r="C69">
        <v>125.5</v>
      </c>
      <c r="D69">
        <v>12.60081081081081</v>
      </c>
      <c r="E69">
        <v>3.2955278207017535</v>
      </c>
      <c r="F69">
        <v>0.59773027507705589</v>
      </c>
      <c r="I69">
        <v>14635.555555555555</v>
      </c>
      <c r="J69">
        <v>512.5</v>
      </c>
      <c r="K69">
        <v>14.635555555555555</v>
      </c>
      <c r="L69">
        <v>3.38</v>
      </c>
      <c r="M69">
        <v>0.52285692585688293</v>
      </c>
      <c r="P69">
        <v>20779.661016949147</v>
      </c>
      <c r="Q69">
        <v>1033.5</v>
      </c>
      <c r="R69">
        <v>20.29</v>
      </c>
      <c r="S69">
        <v>4.6100000000000003</v>
      </c>
      <c r="T69">
        <v>0.59</v>
      </c>
    </row>
    <row r="70" spans="2:20" x14ac:dyDescent="0.25">
      <c r="B70">
        <v>12616.72972972973</v>
      </c>
      <c r="C70">
        <v>126.5</v>
      </c>
      <c r="D70">
        <v>12.61672972972973</v>
      </c>
      <c r="E70">
        <v>3.1952530964857324</v>
      </c>
      <c r="F70">
        <v>0.82358764437578036</v>
      </c>
      <c r="H70" t="s">
        <v>163</v>
      </c>
      <c r="I70" s="15">
        <v>14700</v>
      </c>
      <c r="J70">
        <v>513.5</v>
      </c>
      <c r="K70">
        <v>14.7</v>
      </c>
      <c r="L70">
        <v>3.540054555486591</v>
      </c>
      <c r="M70">
        <v>0.65863924377396599</v>
      </c>
      <c r="P70">
        <v>20847.457627118642</v>
      </c>
      <c r="Q70">
        <v>1034.5</v>
      </c>
      <c r="R70">
        <v>20.369</v>
      </c>
      <c r="S70">
        <v>4.6500000000000004</v>
      </c>
      <c r="T70">
        <v>0.67</v>
      </c>
    </row>
    <row r="71" spans="2:20" x14ac:dyDescent="0.25">
      <c r="B71">
        <v>12632.648648648648</v>
      </c>
      <c r="C71">
        <v>127.5</v>
      </c>
      <c r="D71">
        <v>12.632648648648649</v>
      </c>
      <c r="E71">
        <v>3.2568671717146094</v>
      </c>
      <c r="F71">
        <v>0.83459983530717941</v>
      </c>
      <c r="I71">
        <v>14944.444444444445</v>
      </c>
      <c r="J71">
        <v>515.5</v>
      </c>
      <c r="K71">
        <v>14.872413793103448</v>
      </c>
      <c r="L71">
        <v>3.6405739776618233</v>
      </c>
      <c r="M71">
        <v>0.54124537746305423</v>
      </c>
      <c r="P71">
        <v>20915.254237288133</v>
      </c>
      <c r="Q71">
        <v>1035.5</v>
      </c>
      <c r="R71">
        <v>20.448</v>
      </c>
      <c r="S71">
        <v>4.62</v>
      </c>
      <c r="T71">
        <v>0.65</v>
      </c>
    </row>
    <row r="72" spans="2:20" x14ac:dyDescent="0.25">
      <c r="B72">
        <v>12664.486486486487</v>
      </c>
      <c r="C72">
        <v>129.5</v>
      </c>
      <c r="D72">
        <v>12.664486486486487</v>
      </c>
      <c r="E72">
        <v>3.2981879369655114</v>
      </c>
      <c r="F72">
        <v>1.0473641360113328</v>
      </c>
      <c r="I72">
        <v>15066.666666666666</v>
      </c>
      <c r="J72">
        <v>516.5</v>
      </c>
      <c r="K72">
        <v>14.958620689655172</v>
      </c>
      <c r="L72">
        <v>3.43</v>
      </c>
      <c r="M72">
        <v>0.37526053011454746</v>
      </c>
      <c r="P72">
        <v>20983.050847457624</v>
      </c>
      <c r="Q72">
        <v>1036.5</v>
      </c>
      <c r="R72">
        <v>20.527999999999999</v>
      </c>
      <c r="S72">
        <v>4.5999999999999996</v>
      </c>
      <c r="T72">
        <v>0.56999999999999995</v>
      </c>
    </row>
    <row r="73" spans="2:20" x14ac:dyDescent="0.25">
      <c r="B73">
        <v>12680.405405405405</v>
      </c>
      <c r="C73">
        <v>130.5</v>
      </c>
      <c r="D73">
        <v>12.680405405405406</v>
      </c>
      <c r="E73">
        <v>3.241445497167863</v>
      </c>
      <c r="F73">
        <v>0.92099686384489121</v>
      </c>
      <c r="I73">
        <v>15188.888888888889</v>
      </c>
      <c r="J73">
        <v>517.5</v>
      </c>
      <c r="K73">
        <v>15.044827586206896</v>
      </c>
      <c r="L73">
        <v>3.5909380305091401</v>
      </c>
      <c r="M73">
        <v>0.40751603464150105</v>
      </c>
      <c r="P73">
        <v>21050.847457627115</v>
      </c>
      <c r="Q73">
        <v>1037.5</v>
      </c>
      <c r="R73">
        <v>20.606999999999999</v>
      </c>
      <c r="S73">
        <v>4.66</v>
      </c>
      <c r="T73">
        <v>0.83</v>
      </c>
    </row>
    <row r="74" spans="2:20" x14ac:dyDescent="0.25">
      <c r="B74">
        <v>12696.324324324325</v>
      </c>
      <c r="C74">
        <v>131.5</v>
      </c>
      <c r="D74">
        <v>12.696324324324324</v>
      </c>
      <c r="E74">
        <v>3.56</v>
      </c>
      <c r="F74">
        <v>1.06</v>
      </c>
      <c r="I74">
        <v>15311.111111111109</v>
      </c>
      <c r="J74">
        <v>518.5</v>
      </c>
      <c r="K74">
        <v>15.13103448275862</v>
      </c>
      <c r="L74">
        <v>3.5</v>
      </c>
      <c r="M74">
        <v>0.42125787169093049</v>
      </c>
      <c r="P74">
        <v>21254.237288135588</v>
      </c>
      <c r="Q74">
        <v>1040.5</v>
      </c>
      <c r="R74">
        <v>20.844999999999999</v>
      </c>
      <c r="S74">
        <v>4.28</v>
      </c>
      <c r="T74">
        <v>0.6</v>
      </c>
    </row>
    <row r="75" spans="2:20" x14ac:dyDescent="0.25">
      <c r="B75">
        <v>12712.243243243243</v>
      </c>
      <c r="C75">
        <v>132.5</v>
      </c>
      <c r="D75">
        <v>12.712243243243243</v>
      </c>
      <c r="E75">
        <v>3.3977116381934187</v>
      </c>
      <c r="F75">
        <v>1.1002951187218761</v>
      </c>
      <c r="I75">
        <v>15433.333333333332</v>
      </c>
      <c r="J75">
        <v>519.5</v>
      </c>
      <c r="K75">
        <v>15.217241379310344</v>
      </c>
      <c r="L75">
        <v>3.5212796618608926</v>
      </c>
      <c r="M75">
        <v>0.38148590109459063</v>
      </c>
      <c r="P75">
        <v>21525.423728813552</v>
      </c>
      <c r="Q75">
        <v>1044.5</v>
      </c>
      <c r="R75">
        <v>21.161999999999999</v>
      </c>
      <c r="S75">
        <v>4.54</v>
      </c>
      <c r="T75">
        <v>0.63</v>
      </c>
    </row>
    <row r="76" spans="2:20" x14ac:dyDescent="0.25">
      <c r="B76">
        <v>12728.162162162162</v>
      </c>
      <c r="C76">
        <v>133.5</v>
      </c>
      <c r="D76">
        <v>12.728162162162162</v>
      </c>
      <c r="E76">
        <v>3.2595271819480036</v>
      </c>
      <c r="F76">
        <v>0.89901038619271412</v>
      </c>
      <c r="I76">
        <v>15555.555555555553</v>
      </c>
      <c r="J76">
        <v>520.5</v>
      </c>
      <c r="K76">
        <v>15.303448275862069</v>
      </c>
      <c r="L76">
        <v>3.46</v>
      </c>
      <c r="M76">
        <v>0.59547613449288794</v>
      </c>
      <c r="P76">
        <v>21593.220338983047</v>
      </c>
      <c r="Q76">
        <v>1045.5</v>
      </c>
      <c r="R76">
        <v>21.241</v>
      </c>
      <c r="S76">
        <v>4.62</v>
      </c>
      <c r="T76">
        <v>0.7</v>
      </c>
    </row>
    <row r="77" spans="2:20" x14ac:dyDescent="0.25">
      <c r="B77">
        <v>12744.081081081082</v>
      </c>
      <c r="C77">
        <v>134.5</v>
      </c>
      <c r="D77">
        <v>12.744081081081081</v>
      </c>
      <c r="E77">
        <v>3.3238250541841019</v>
      </c>
      <c r="F77">
        <v>0.96634295718371443</v>
      </c>
      <c r="I77">
        <v>15677.777777777799</v>
      </c>
      <c r="J77">
        <v>521.5</v>
      </c>
      <c r="K77">
        <v>15.389655172413793</v>
      </c>
      <c r="L77">
        <v>3.6818655165300496</v>
      </c>
      <c r="M77">
        <v>0.61524258050444069</v>
      </c>
      <c r="P77">
        <v>21661.016949152538</v>
      </c>
      <c r="Q77">
        <v>1046.5</v>
      </c>
      <c r="R77">
        <v>21.32</v>
      </c>
      <c r="S77">
        <v>4.46</v>
      </c>
      <c r="T77">
        <v>0.57999999999999996</v>
      </c>
    </row>
    <row r="78" spans="2:20" x14ac:dyDescent="0.25">
      <c r="B78">
        <v>12760</v>
      </c>
      <c r="C78">
        <v>135.5</v>
      </c>
      <c r="D78">
        <v>12.76</v>
      </c>
      <c r="E78">
        <v>3.0609028562418592</v>
      </c>
      <c r="F78">
        <v>0.97007765254751177</v>
      </c>
      <c r="H78" t="s">
        <v>161</v>
      </c>
      <c r="I78" s="15">
        <v>15800</v>
      </c>
      <c r="J78">
        <v>522.5</v>
      </c>
      <c r="K78">
        <v>15.475862068965517</v>
      </c>
      <c r="L78">
        <v>3.71</v>
      </c>
      <c r="M78">
        <v>0.50336995247701743</v>
      </c>
      <c r="P78">
        <v>21728.813559322029</v>
      </c>
      <c r="Q78">
        <v>1047.5</v>
      </c>
      <c r="R78">
        <v>21.399000000000001</v>
      </c>
      <c r="S78">
        <v>4.53</v>
      </c>
      <c r="T78">
        <v>0.54</v>
      </c>
    </row>
    <row r="79" spans="2:20" x14ac:dyDescent="0.25">
      <c r="B79">
        <v>12920</v>
      </c>
      <c r="C79">
        <v>137.5</v>
      </c>
      <c r="D79">
        <v>12.92</v>
      </c>
      <c r="E79">
        <v>3.1422144346421481</v>
      </c>
      <c r="F79">
        <v>1.1814900274890876</v>
      </c>
      <c r="I79">
        <v>15922.222222222219</v>
      </c>
      <c r="J79">
        <v>523.5</v>
      </c>
      <c r="K79">
        <v>15.562068965517241</v>
      </c>
      <c r="L79">
        <v>3.9325516439346688</v>
      </c>
      <c r="M79">
        <v>0.68542146700615036</v>
      </c>
      <c r="P79">
        <v>21796.61016949152</v>
      </c>
      <c r="Q79">
        <v>1048.5</v>
      </c>
      <c r="R79">
        <v>21.478000000000002</v>
      </c>
      <c r="S79">
        <v>4.3</v>
      </c>
      <c r="T79">
        <v>0.46</v>
      </c>
    </row>
    <row r="80" spans="2:20" x14ac:dyDescent="0.25">
      <c r="B80">
        <v>13000</v>
      </c>
      <c r="C80">
        <v>138.5</v>
      </c>
      <c r="D80">
        <v>13</v>
      </c>
      <c r="E80">
        <v>3.289964613893599</v>
      </c>
      <c r="F80">
        <v>1.1841666778482101</v>
      </c>
      <c r="I80">
        <v>16044.444444444442</v>
      </c>
      <c r="J80">
        <v>524.5</v>
      </c>
      <c r="K80">
        <v>15.648275862068965</v>
      </c>
      <c r="L80">
        <v>3.55</v>
      </c>
      <c r="M80">
        <v>0.74586025075894347</v>
      </c>
      <c r="P80">
        <v>21864.406779661011</v>
      </c>
      <c r="Q80">
        <v>1049.5</v>
      </c>
      <c r="R80">
        <v>21.558</v>
      </c>
      <c r="S80">
        <v>4.5199999999999996</v>
      </c>
      <c r="T80">
        <v>0.56000000000000005</v>
      </c>
    </row>
    <row r="81" spans="2:20" x14ac:dyDescent="0.25">
      <c r="B81">
        <v>13080</v>
      </c>
      <c r="C81">
        <v>139.5</v>
      </c>
      <c r="D81">
        <v>13.08</v>
      </c>
      <c r="E81">
        <v>3.0935555654696354</v>
      </c>
      <c r="F81">
        <v>1.02277359347385</v>
      </c>
      <c r="I81">
        <v>16166.666666666664</v>
      </c>
      <c r="J81">
        <v>525.5</v>
      </c>
      <c r="K81">
        <v>15.73448275862069</v>
      </c>
      <c r="L81">
        <v>4.0130574845375033</v>
      </c>
      <c r="M81">
        <v>0.80415706390455588</v>
      </c>
      <c r="P81">
        <v>21932.203389830502</v>
      </c>
      <c r="Q81">
        <v>1050.5</v>
      </c>
      <c r="R81">
        <v>21.637</v>
      </c>
      <c r="S81">
        <v>4.54</v>
      </c>
      <c r="T81">
        <v>0.73</v>
      </c>
    </row>
    <row r="82" spans="2:20" x14ac:dyDescent="0.25">
      <c r="B82">
        <v>13160</v>
      </c>
      <c r="C82">
        <v>140.5</v>
      </c>
      <c r="D82">
        <v>13.16</v>
      </c>
      <c r="E82">
        <v>2.9058641608516802</v>
      </c>
      <c r="F82">
        <v>0.78246875122831283</v>
      </c>
      <c r="I82">
        <v>16288.888888888889</v>
      </c>
      <c r="J82">
        <v>526.5</v>
      </c>
      <c r="K82">
        <v>15.820689655172414</v>
      </c>
      <c r="L82">
        <v>3.73</v>
      </c>
      <c r="M82">
        <v>0.48487870139079353</v>
      </c>
      <c r="O82" t="s">
        <v>163</v>
      </c>
      <c r="P82" s="15">
        <v>22000</v>
      </c>
      <c r="Q82">
        <v>1051.5</v>
      </c>
      <c r="R82">
        <v>21.765673076923076</v>
      </c>
      <c r="S82">
        <v>4.49</v>
      </c>
      <c r="T82">
        <v>0.6</v>
      </c>
    </row>
    <row r="83" spans="2:20" x14ac:dyDescent="0.25">
      <c r="B83">
        <v>13240</v>
      </c>
      <c r="C83">
        <v>141.5</v>
      </c>
      <c r="D83">
        <v>13.24</v>
      </c>
      <c r="E83">
        <v>3.4674628688505695</v>
      </c>
      <c r="F83">
        <v>1.1817880782175225</v>
      </c>
      <c r="I83">
        <v>16533.333333333332</v>
      </c>
      <c r="J83">
        <v>528.5</v>
      </c>
      <c r="K83">
        <v>15.993103448275861</v>
      </c>
      <c r="L83">
        <v>4.04</v>
      </c>
      <c r="M83">
        <v>0.64760623207449097</v>
      </c>
    </row>
    <row r="84" spans="2:20" x14ac:dyDescent="0.25">
      <c r="B84">
        <v>13320</v>
      </c>
      <c r="C84">
        <v>142.5</v>
      </c>
      <c r="D84">
        <v>13.32</v>
      </c>
      <c r="E84">
        <v>3.3346444357151821</v>
      </c>
      <c r="F84">
        <v>0.89368344176979175</v>
      </c>
      <c r="I84">
        <v>16777.777777777774</v>
      </c>
      <c r="J84">
        <v>530.5</v>
      </c>
      <c r="K84">
        <v>16.165517241379309</v>
      </c>
      <c r="L84">
        <v>4.26</v>
      </c>
      <c r="M84">
        <v>0.88829458384134463</v>
      </c>
    </row>
    <row r="85" spans="2:20" x14ac:dyDescent="0.25">
      <c r="B85">
        <v>13400</v>
      </c>
      <c r="C85">
        <v>143.5</v>
      </c>
      <c r="D85">
        <v>13.4</v>
      </c>
      <c r="E85">
        <v>3.37</v>
      </c>
      <c r="F85">
        <v>1.22</v>
      </c>
      <c r="I85">
        <v>17022.222222222219</v>
      </c>
      <c r="J85">
        <v>532.5</v>
      </c>
      <c r="K85">
        <v>16.337931034482757</v>
      </c>
      <c r="L85">
        <v>4.2</v>
      </c>
      <c r="M85">
        <v>0.78492282369772992</v>
      </c>
    </row>
    <row r="86" spans="2:20" x14ac:dyDescent="0.25">
      <c r="B86">
        <v>13480</v>
      </c>
      <c r="C86">
        <v>144.5</v>
      </c>
      <c r="D86">
        <v>13.48</v>
      </c>
      <c r="E86">
        <v>3.2457913877848164</v>
      </c>
      <c r="F86">
        <v>1.1160696331961266</v>
      </c>
      <c r="I86">
        <v>17266.666666666661</v>
      </c>
      <c r="J86">
        <v>534.5</v>
      </c>
      <c r="K86">
        <v>16.510344827586206</v>
      </c>
      <c r="L86">
        <v>4.2300000000000004</v>
      </c>
      <c r="M86">
        <v>0.65744142157477281</v>
      </c>
    </row>
    <row r="87" spans="2:20" x14ac:dyDescent="0.25">
      <c r="B87">
        <v>13560</v>
      </c>
      <c r="C87">
        <v>145.5</v>
      </c>
      <c r="D87">
        <v>13.56</v>
      </c>
      <c r="E87">
        <v>3.1988526453174813</v>
      </c>
      <c r="F87">
        <v>1.2980240601736011</v>
      </c>
      <c r="I87">
        <v>17511.111111111106</v>
      </c>
      <c r="J87">
        <v>536.5</v>
      </c>
      <c r="K87">
        <v>16.682758620689654</v>
      </c>
      <c r="L87">
        <v>4.46</v>
      </c>
      <c r="M87">
        <v>1.2613456374001053</v>
      </c>
    </row>
    <row r="88" spans="2:20" x14ac:dyDescent="0.25">
      <c r="B88">
        <v>13640</v>
      </c>
      <c r="C88">
        <v>146.5</v>
      </c>
      <c r="D88">
        <v>13.64</v>
      </c>
      <c r="E88">
        <v>2.9105061532154259</v>
      </c>
      <c r="F88">
        <v>1.0176816047289048</v>
      </c>
      <c r="I88">
        <v>17755.555555555551</v>
      </c>
      <c r="J88">
        <v>538.5</v>
      </c>
      <c r="K88">
        <v>16.855172413793102</v>
      </c>
      <c r="L88">
        <v>4.47</v>
      </c>
      <c r="M88">
        <v>0.99744358108429565</v>
      </c>
    </row>
    <row r="89" spans="2:20" x14ac:dyDescent="0.25">
      <c r="B89">
        <v>13720</v>
      </c>
      <c r="C89">
        <v>147.5</v>
      </c>
      <c r="D89">
        <v>13.72</v>
      </c>
      <c r="E89">
        <v>3.25</v>
      </c>
      <c r="F89">
        <v>1.25</v>
      </c>
      <c r="H89" t="s">
        <v>161</v>
      </c>
      <c r="I89" s="15">
        <v>17999.999999999993</v>
      </c>
      <c r="J89">
        <v>540.5</v>
      </c>
      <c r="K89">
        <v>17.027586206896551</v>
      </c>
      <c r="L89">
        <v>4.49</v>
      </c>
      <c r="M89">
        <v>1.0537599360688283</v>
      </c>
    </row>
    <row r="90" spans="2:20" x14ac:dyDescent="0.25">
      <c r="B90">
        <v>13800</v>
      </c>
      <c r="C90">
        <v>148.5</v>
      </c>
      <c r="D90">
        <v>13.8</v>
      </c>
      <c r="E90">
        <v>2.9767129788425342</v>
      </c>
      <c r="F90">
        <v>1.0716132534228007</v>
      </c>
      <c r="I90">
        <v>18244.444444444438</v>
      </c>
      <c r="J90">
        <v>542.5</v>
      </c>
      <c r="K90">
        <v>17.2</v>
      </c>
      <c r="L90">
        <v>4.55</v>
      </c>
      <c r="M90">
        <v>1.0020518866054531</v>
      </c>
    </row>
    <row r="91" spans="2:20" x14ac:dyDescent="0.25">
      <c r="B91">
        <v>13880</v>
      </c>
      <c r="C91">
        <v>149.5</v>
      </c>
      <c r="D91">
        <v>13.88</v>
      </c>
      <c r="E91">
        <v>3.1701891297044802</v>
      </c>
      <c r="F91">
        <v>0.89251639626763202</v>
      </c>
      <c r="I91">
        <v>18488.88888888888</v>
      </c>
      <c r="J91">
        <v>544.5</v>
      </c>
      <c r="K91">
        <v>17.555826086956522</v>
      </c>
      <c r="L91">
        <v>4.51</v>
      </c>
      <c r="M91">
        <v>0.98582659870455569</v>
      </c>
    </row>
    <row r="92" spans="2:20" x14ac:dyDescent="0.25">
      <c r="B92">
        <v>13960</v>
      </c>
      <c r="C92">
        <v>150.5</v>
      </c>
      <c r="D92">
        <v>13.96</v>
      </c>
      <c r="E92">
        <v>3.0229061175713401</v>
      </c>
      <c r="F92">
        <v>1.1583243010101887</v>
      </c>
      <c r="I92">
        <v>19222.222222222215</v>
      </c>
      <c r="J92">
        <v>550.5</v>
      </c>
      <c r="K92">
        <v>18.623304347826085</v>
      </c>
      <c r="L92">
        <v>4.1900000000000004</v>
      </c>
      <c r="M92">
        <v>0.88624079137096945</v>
      </c>
    </row>
    <row r="93" spans="2:20" x14ac:dyDescent="0.25">
      <c r="B93">
        <v>14120</v>
      </c>
      <c r="C93">
        <v>152.5</v>
      </c>
      <c r="D93">
        <v>14.12</v>
      </c>
      <c r="E93">
        <v>3.1691172305544444</v>
      </c>
      <c r="F93">
        <v>1.2063888731975798</v>
      </c>
      <c r="I93">
        <v>19711.111111111106</v>
      </c>
      <c r="J93">
        <v>554.5</v>
      </c>
      <c r="K93">
        <v>19.33495652173913</v>
      </c>
      <c r="L93">
        <v>4.51</v>
      </c>
      <c r="M93">
        <v>0.94345738193498618</v>
      </c>
    </row>
    <row r="94" spans="2:20" x14ac:dyDescent="0.25">
      <c r="B94">
        <v>14200</v>
      </c>
      <c r="C94">
        <v>153.5</v>
      </c>
      <c r="D94">
        <v>14.2</v>
      </c>
      <c r="E94">
        <v>3.23</v>
      </c>
      <c r="F94">
        <v>1.07</v>
      </c>
      <c r="I94">
        <v>19955.555555555547</v>
      </c>
      <c r="J94">
        <v>556.5</v>
      </c>
      <c r="K94">
        <v>19.690782608695653</v>
      </c>
      <c r="L94">
        <v>4.47</v>
      </c>
      <c r="M94">
        <v>0.70250488530940203</v>
      </c>
    </row>
    <row r="95" spans="2:20" x14ac:dyDescent="0.25">
      <c r="B95">
        <v>14280</v>
      </c>
      <c r="C95">
        <v>154.5</v>
      </c>
      <c r="D95">
        <v>14.28</v>
      </c>
      <c r="E95">
        <v>3.0090561044729909</v>
      </c>
      <c r="F95">
        <v>0.96883583479461133</v>
      </c>
      <c r="I95">
        <v>20199.999999999993</v>
      </c>
      <c r="J95">
        <v>558.5</v>
      </c>
      <c r="K95">
        <v>20.046608695652175</v>
      </c>
      <c r="L95">
        <v>4.55</v>
      </c>
      <c r="M95">
        <v>0.77819612730385646</v>
      </c>
    </row>
    <row r="96" spans="2:20" x14ac:dyDescent="0.25">
      <c r="B96">
        <v>14360</v>
      </c>
      <c r="C96">
        <v>155.5</v>
      </c>
      <c r="D96">
        <v>14.36</v>
      </c>
      <c r="E96">
        <v>3.0828683524342586</v>
      </c>
      <c r="F96">
        <v>1.0562749910115297</v>
      </c>
      <c r="I96">
        <v>20444.444444444434</v>
      </c>
      <c r="J96">
        <v>560.5</v>
      </c>
      <c r="K96">
        <v>20.402000000000001</v>
      </c>
      <c r="L96">
        <v>4.45</v>
      </c>
      <c r="M96">
        <v>0.87101093714931455</v>
      </c>
    </row>
    <row r="97" spans="1:8" x14ac:dyDescent="0.25">
      <c r="B97">
        <v>14440</v>
      </c>
      <c r="C97">
        <v>156.5</v>
      </c>
      <c r="D97">
        <v>14.44</v>
      </c>
      <c r="E97">
        <v>2.865110484115597</v>
      </c>
      <c r="F97">
        <v>1.0619690788581542</v>
      </c>
      <c r="H97" t="s">
        <v>164</v>
      </c>
    </row>
    <row r="98" spans="1:8" x14ac:dyDescent="0.25">
      <c r="B98">
        <v>14520</v>
      </c>
      <c r="C98">
        <v>157.5</v>
      </c>
      <c r="D98">
        <v>14.52</v>
      </c>
      <c r="E98">
        <v>3.0042153130960725</v>
      </c>
      <c r="F98">
        <v>0.97347705404226359</v>
      </c>
    </row>
    <row r="99" spans="1:8" x14ac:dyDescent="0.25">
      <c r="A99" t="s">
        <v>163</v>
      </c>
      <c r="B99" s="15">
        <v>14600</v>
      </c>
      <c r="C99" s="15">
        <v>158.5</v>
      </c>
      <c r="D99" s="15">
        <v>14.6</v>
      </c>
      <c r="E99">
        <v>3.0013701341979333</v>
      </c>
      <c r="F99">
        <v>0.5998811988022057</v>
      </c>
    </row>
    <row r="100" spans="1:8" x14ac:dyDescent="0.25">
      <c r="B100">
        <v>14614.606741573032</v>
      </c>
      <c r="C100">
        <v>159.5</v>
      </c>
      <c r="D100">
        <v>14.614606741573033</v>
      </c>
      <c r="E100">
        <v>3.0555342720247518</v>
      </c>
      <c r="F100">
        <v>1.1431009989948131</v>
      </c>
    </row>
    <row r="101" spans="1:8" x14ac:dyDescent="0.25">
      <c r="B101">
        <v>14629.213483146068</v>
      </c>
      <c r="C101">
        <v>160.5</v>
      </c>
      <c r="D101">
        <v>14.629213483146067</v>
      </c>
      <c r="E101">
        <v>2.9923684629190381</v>
      </c>
      <c r="F101">
        <v>1.0432575113701847</v>
      </c>
    </row>
    <row r="102" spans="1:8" x14ac:dyDescent="0.25">
      <c r="B102">
        <v>14658.426966292134</v>
      </c>
      <c r="C102">
        <v>162.5</v>
      </c>
      <c r="D102">
        <v>14.658426966292135</v>
      </c>
      <c r="E102">
        <v>2.9775120475726409</v>
      </c>
      <c r="F102">
        <v>0.8601763725287076</v>
      </c>
    </row>
    <row r="103" spans="1:8" x14ac:dyDescent="0.25">
      <c r="B103">
        <v>14687.640449438202</v>
      </c>
      <c r="C103">
        <v>164.5</v>
      </c>
      <c r="D103">
        <v>14.687640449438202</v>
      </c>
      <c r="E103">
        <v>2.7735182320691449</v>
      </c>
      <c r="F103">
        <v>0.69850972205688</v>
      </c>
    </row>
    <row r="104" spans="1:8" x14ac:dyDescent="0.25">
      <c r="B104">
        <v>14716.85393258427</v>
      </c>
      <c r="C104">
        <v>166.5</v>
      </c>
      <c r="D104">
        <v>14.71685393258427</v>
      </c>
      <c r="E104">
        <v>3.0098554192186557</v>
      </c>
      <c r="F104">
        <v>0.88581100491588194</v>
      </c>
    </row>
    <row r="105" spans="1:8" x14ac:dyDescent="0.25">
      <c r="B105">
        <v>14746.067415730337</v>
      </c>
      <c r="C105">
        <v>168.5</v>
      </c>
      <c r="D105">
        <v>14.746067415730337</v>
      </c>
      <c r="E105">
        <v>2.7655812758842409</v>
      </c>
      <c r="F105">
        <v>0.73199713898024465</v>
      </c>
    </row>
    <row r="106" spans="1:8" x14ac:dyDescent="0.25">
      <c r="B106">
        <v>14775.280898876405</v>
      </c>
      <c r="C106">
        <v>170.5</v>
      </c>
      <c r="D106">
        <v>14.775280898876405</v>
      </c>
      <c r="E106">
        <v>3.1404541942239441</v>
      </c>
      <c r="F106">
        <v>1.0041147276729738</v>
      </c>
    </row>
    <row r="107" spans="1:8" x14ac:dyDescent="0.25">
      <c r="B107">
        <v>14804</v>
      </c>
      <c r="C107">
        <v>172.5</v>
      </c>
      <c r="D107">
        <v>14.804494382022472</v>
      </c>
      <c r="E107">
        <v>2.8294543711278464</v>
      </c>
      <c r="F107">
        <v>0.71825765979485445</v>
      </c>
    </row>
    <row r="108" spans="1:8" x14ac:dyDescent="0.25">
      <c r="B108">
        <v>14867.92</v>
      </c>
      <c r="C108">
        <v>174.5</v>
      </c>
      <c r="D108">
        <v>14.833707865168538</v>
      </c>
      <c r="E108">
        <v>3.2488628487081854</v>
      </c>
      <c r="F108">
        <v>1.0497762830225681</v>
      </c>
    </row>
    <row r="109" spans="1:8" x14ac:dyDescent="0.25">
      <c r="B109">
        <v>14931.84</v>
      </c>
      <c r="C109">
        <v>176.5</v>
      </c>
      <c r="D109">
        <v>14.862921348314606</v>
      </c>
      <c r="E109">
        <v>3.1059796874886993</v>
      </c>
      <c r="F109">
        <v>0.72685640867537404</v>
      </c>
    </row>
    <row r="110" spans="1:8" x14ac:dyDescent="0.25">
      <c r="B110">
        <v>14995.759999999998</v>
      </c>
      <c r="C110">
        <v>178.5</v>
      </c>
      <c r="D110">
        <v>14.892134831460673</v>
      </c>
      <c r="E110">
        <v>3.2280251745775792</v>
      </c>
      <c r="F110">
        <v>1.0216377678405681</v>
      </c>
    </row>
    <row r="111" spans="1:8" x14ac:dyDescent="0.25">
      <c r="B111">
        <v>15059.679999999998</v>
      </c>
      <c r="C111">
        <v>180.5</v>
      </c>
      <c r="D111">
        <v>14.921348314606741</v>
      </c>
      <c r="E111">
        <v>2.7769351205490254</v>
      </c>
      <c r="F111">
        <v>1.2755542989646445</v>
      </c>
    </row>
    <row r="112" spans="1:8" x14ac:dyDescent="0.25">
      <c r="B112">
        <v>15123.599999999999</v>
      </c>
      <c r="C112">
        <v>182.5</v>
      </c>
      <c r="D112">
        <v>14.950561797752808</v>
      </c>
      <c r="E112">
        <v>2.9662173207231746</v>
      </c>
      <c r="F112">
        <v>0.73737544781567255</v>
      </c>
    </row>
    <row r="113" spans="2:6" x14ac:dyDescent="0.25">
      <c r="B113">
        <v>15187.519999999997</v>
      </c>
      <c r="C113">
        <v>184.5</v>
      </c>
      <c r="D113">
        <v>14.979775280898876</v>
      </c>
      <c r="E113">
        <v>3.2</v>
      </c>
      <c r="F113">
        <v>0.54</v>
      </c>
    </row>
    <row r="114" spans="2:6" x14ac:dyDescent="0.25">
      <c r="B114">
        <v>15251.439999999997</v>
      </c>
      <c r="C114">
        <v>186.5</v>
      </c>
      <c r="D114">
        <v>15.008988764044943</v>
      </c>
      <c r="E114">
        <v>2.9779302392117346</v>
      </c>
      <c r="F114">
        <v>0.5234427543532828</v>
      </c>
    </row>
    <row r="115" spans="2:6" x14ac:dyDescent="0.25">
      <c r="B115">
        <v>15315.359999999997</v>
      </c>
      <c r="C115">
        <v>188.5</v>
      </c>
      <c r="D115">
        <v>15.038202247191011</v>
      </c>
      <c r="E115">
        <v>2.9370715138434309</v>
      </c>
      <c r="F115">
        <v>0.42106848946240893</v>
      </c>
    </row>
    <row r="116" spans="2:6" x14ac:dyDescent="0.25">
      <c r="B116">
        <v>15379.279999999995</v>
      </c>
      <c r="C116">
        <v>190.5</v>
      </c>
      <c r="D116">
        <v>15.067415730337078</v>
      </c>
      <c r="E116">
        <v>3.1538472325343645</v>
      </c>
      <c r="F116">
        <v>0.6552071824293878</v>
      </c>
    </row>
    <row r="117" spans="2:6" x14ac:dyDescent="0.25">
      <c r="B117">
        <v>15443.199999999995</v>
      </c>
      <c r="C117">
        <v>192.5</v>
      </c>
      <c r="D117">
        <v>15.0966292134831</v>
      </c>
      <c r="E117">
        <v>3.1059796874886993</v>
      </c>
      <c r="F117">
        <v>0.72685640867537404</v>
      </c>
    </row>
    <row r="118" spans="2:6" x14ac:dyDescent="0.25">
      <c r="B118">
        <v>15507.119999999995</v>
      </c>
      <c r="C118">
        <v>194.5</v>
      </c>
      <c r="D118">
        <v>15.125842696629213</v>
      </c>
      <c r="E118">
        <v>2.876197779593638</v>
      </c>
      <c r="F118">
        <v>0.56549946007728846</v>
      </c>
    </row>
    <row r="119" spans="2:6" x14ac:dyDescent="0.25">
      <c r="B119">
        <v>15634.959999999995</v>
      </c>
      <c r="C119">
        <v>198.5</v>
      </c>
      <c r="D119">
        <v>15.184269662921348</v>
      </c>
      <c r="E119">
        <v>3.0046272106630219</v>
      </c>
      <c r="F119">
        <v>0.47136643646471188</v>
      </c>
    </row>
    <row r="120" spans="2:6" x14ac:dyDescent="0.25">
      <c r="B120">
        <v>15698.879999999996</v>
      </c>
      <c r="C120">
        <v>200.5</v>
      </c>
      <c r="D120">
        <v>15.213483146067416</v>
      </c>
      <c r="E120">
        <v>3.0727178262789994</v>
      </c>
      <c r="F120">
        <v>0.45398031501669089</v>
      </c>
    </row>
    <row r="121" spans="2:6" x14ac:dyDescent="0.25">
      <c r="B121">
        <v>15762.799999999996</v>
      </c>
      <c r="C121">
        <v>202.5</v>
      </c>
      <c r="D121">
        <v>15.242696629213484</v>
      </c>
      <c r="E121">
        <v>2.9337445987097097</v>
      </c>
      <c r="F121">
        <v>0.38070611376103497</v>
      </c>
    </row>
    <row r="122" spans="2:6" x14ac:dyDescent="0.25">
      <c r="B122">
        <v>15826.719999999994</v>
      </c>
      <c r="C122">
        <v>204.5</v>
      </c>
      <c r="D122">
        <v>15.271910112359549</v>
      </c>
      <c r="E122">
        <v>3.1030384313001997</v>
      </c>
      <c r="F122">
        <v>0.35684336479064976</v>
      </c>
    </row>
    <row r="123" spans="2:6" x14ac:dyDescent="0.25">
      <c r="B123">
        <v>15890.639999999994</v>
      </c>
      <c r="C123">
        <v>206.5</v>
      </c>
      <c r="D123">
        <v>15.301123595505617</v>
      </c>
      <c r="E123">
        <v>2.9604378165760794</v>
      </c>
      <c r="F123">
        <v>0.46774675506954883</v>
      </c>
    </row>
    <row r="124" spans="2:6" x14ac:dyDescent="0.25">
      <c r="B124">
        <v>15954.559999999994</v>
      </c>
      <c r="C124">
        <v>208.5</v>
      </c>
      <c r="D124">
        <v>15.330337078651684</v>
      </c>
      <c r="E124">
        <v>3.1261401966382971</v>
      </c>
      <c r="F124">
        <v>0.45429413089657544</v>
      </c>
    </row>
    <row r="125" spans="2:6" x14ac:dyDescent="0.25">
      <c r="B125">
        <v>16018.479999999992</v>
      </c>
      <c r="C125">
        <v>210.5</v>
      </c>
      <c r="D125">
        <v>15.359550561797752</v>
      </c>
      <c r="E125">
        <v>3.0496751841238279</v>
      </c>
      <c r="F125">
        <v>0.29676617603047661</v>
      </c>
    </row>
    <row r="126" spans="2:6" x14ac:dyDescent="0.25">
      <c r="B126">
        <v>16082.399999999992</v>
      </c>
      <c r="C126">
        <v>212.5</v>
      </c>
      <c r="D126">
        <v>15.388764044943819</v>
      </c>
      <c r="E126">
        <v>3.0996716653551117</v>
      </c>
      <c r="F126">
        <v>0.32019291061045468</v>
      </c>
    </row>
    <row r="127" spans="2:6" x14ac:dyDescent="0.25">
      <c r="B127">
        <v>16146.319999999992</v>
      </c>
      <c r="C127">
        <v>214.5</v>
      </c>
      <c r="D127">
        <v>15.417977528089887</v>
      </c>
      <c r="E127">
        <v>3.1088489973769042</v>
      </c>
      <c r="F127">
        <v>0.43015283848689817</v>
      </c>
    </row>
    <row r="128" spans="2:6" x14ac:dyDescent="0.25">
      <c r="B128">
        <v>16178.279999999993</v>
      </c>
      <c r="C128">
        <v>215.5</v>
      </c>
      <c r="D128">
        <v>15.432584269662922</v>
      </c>
      <c r="E128">
        <v>3.12</v>
      </c>
      <c r="F128">
        <v>0.31</v>
      </c>
    </row>
    <row r="129" spans="1:6" x14ac:dyDescent="0.25">
      <c r="B129">
        <v>16210.239999999996</v>
      </c>
      <c r="C129">
        <v>216.5</v>
      </c>
      <c r="D129">
        <v>15.447191011235955</v>
      </c>
      <c r="E129">
        <v>3.0794861333613128</v>
      </c>
      <c r="F129">
        <v>0.32957042826947258</v>
      </c>
    </row>
    <row r="130" spans="1:6" x14ac:dyDescent="0.25">
      <c r="B130">
        <v>16465.919999999998</v>
      </c>
      <c r="C130">
        <v>224.5</v>
      </c>
      <c r="D130">
        <v>15.564044943820225</v>
      </c>
      <c r="E130">
        <v>3.3231265085394428</v>
      </c>
      <c r="F130">
        <v>0.802563041967428</v>
      </c>
    </row>
    <row r="131" spans="1:6" x14ac:dyDescent="0.25">
      <c r="B131">
        <v>16977.279999999995</v>
      </c>
      <c r="C131">
        <v>240.5</v>
      </c>
      <c r="D131">
        <v>15.797752808988763</v>
      </c>
      <c r="E131">
        <v>3.4731710116402175</v>
      </c>
      <c r="F131">
        <v>0.75715266760119271</v>
      </c>
    </row>
    <row r="132" spans="1:6" x14ac:dyDescent="0.25">
      <c r="B132">
        <v>17232.96</v>
      </c>
      <c r="C132">
        <v>248.5</v>
      </c>
      <c r="D132">
        <v>15.914606741573033</v>
      </c>
      <c r="E132">
        <v>3.37</v>
      </c>
      <c r="F132">
        <v>0.9</v>
      </c>
    </row>
    <row r="133" spans="1:6" x14ac:dyDescent="0.25">
      <c r="A133" t="s">
        <v>159</v>
      </c>
      <c r="B133" s="15">
        <v>18000</v>
      </c>
      <c r="C133">
        <v>272.5</v>
      </c>
      <c r="D133">
        <v>16.265168539325842</v>
      </c>
      <c r="E133">
        <v>3.76</v>
      </c>
      <c r="F133">
        <v>1.6</v>
      </c>
    </row>
    <row r="134" spans="1:6" x14ac:dyDescent="0.25">
      <c r="B134">
        <v>18511.36</v>
      </c>
      <c r="C134">
        <v>288.5</v>
      </c>
      <c r="D134">
        <v>16.498876404494382</v>
      </c>
      <c r="E134">
        <v>4.38</v>
      </c>
      <c r="F134">
        <v>1.42</v>
      </c>
    </row>
    <row r="135" spans="1:6" x14ac:dyDescent="0.25">
      <c r="B135">
        <v>18767.04</v>
      </c>
      <c r="C135">
        <v>296.5</v>
      </c>
      <c r="D135">
        <v>16.615730337078652</v>
      </c>
      <c r="E135">
        <v>4.32</v>
      </c>
      <c r="F135">
        <v>1.51</v>
      </c>
    </row>
    <row r="136" spans="1:6" x14ac:dyDescent="0.25">
      <c r="B136">
        <v>19022.720000000005</v>
      </c>
      <c r="C136">
        <v>304.5</v>
      </c>
      <c r="D136">
        <v>16.732584269662922</v>
      </c>
      <c r="E136">
        <v>4.2699999999999996</v>
      </c>
      <c r="F136">
        <v>1.22</v>
      </c>
    </row>
    <row r="137" spans="1:6" x14ac:dyDescent="0.25">
      <c r="B137">
        <v>19278.400000000005</v>
      </c>
      <c r="C137">
        <v>312.5</v>
      </c>
      <c r="D137">
        <v>16.849438202247189</v>
      </c>
      <c r="E137">
        <v>4.58</v>
      </c>
      <c r="F137">
        <v>1.61</v>
      </c>
    </row>
    <row r="138" spans="1:6" x14ac:dyDescent="0.25">
      <c r="B138">
        <v>19534.080000000005</v>
      </c>
      <c r="C138">
        <v>320.5</v>
      </c>
      <c r="D138">
        <v>16.966292134831459</v>
      </c>
      <c r="E138">
        <v>4.37</v>
      </c>
      <c r="F138">
        <v>1.37</v>
      </c>
    </row>
    <row r="139" spans="1:6" x14ac:dyDescent="0.25">
      <c r="A139" t="s">
        <v>165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workbookViewId="0"/>
  </sheetViews>
  <sheetFormatPr defaultColWidth="10.875" defaultRowHeight="15.75" x14ac:dyDescent="0.25"/>
  <cols>
    <col min="1" max="1" width="10.875" style="43"/>
    <col min="2" max="7" width="10.875" style="35"/>
    <col min="8" max="8" width="25" style="43" customWidth="1"/>
    <col min="9" max="12" width="10.875" style="35"/>
    <col min="13" max="13" width="25.625" style="35" customWidth="1"/>
    <col min="14" max="22" width="10.875" style="35"/>
    <col min="23" max="23" width="6" style="35" customWidth="1"/>
    <col min="24" max="24" width="29" style="35" customWidth="1"/>
    <col min="25" max="16384" width="10.875" style="35"/>
  </cols>
  <sheetData>
    <row r="1" spans="1:13" x14ac:dyDescent="0.25">
      <c r="A1" s="42" t="s">
        <v>210</v>
      </c>
    </row>
    <row r="2" spans="1:13" x14ac:dyDescent="0.25">
      <c r="M2" s="35" t="s">
        <v>209</v>
      </c>
    </row>
    <row r="3" spans="1:13" x14ac:dyDescent="0.25">
      <c r="A3" s="42" t="s">
        <v>208</v>
      </c>
      <c r="B3" s="30" t="s">
        <v>193</v>
      </c>
      <c r="C3" s="30" t="s">
        <v>155</v>
      </c>
      <c r="D3" s="30" t="s">
        <v>173</v>
      </c>
      <c r="E3" s="30" t="s">
        <v>172</v>
      </c>
      <c r="H3" s="42" t="s">
        <v>201</v>
      </c>
      <c r="I3" s="30" t="s">
        <v>193</v>
      </c>
      <c r="J3" s="31" t="s">
        <v>192</v>
      </c>
    </row>
    <row r="4" spans="1:13" x14ac:dyDescent="0.25">
      <c r="A4">
        <v>371.5</v>
      </c>
      <c r="B4" s="35">
        <v>0.01</v>
      </c>
      <c r="C4" s="44">
        <v>0.44800000000000001</v>
      </c>
      <c r="D4" s="35">
        <v>1.0049999999999999</v>
      </c>
      <c r="E4" s="35">
        <v>2.7650000000000001</v>
      </c>
      <c r="H4">
        <v>371.5</v>
      </c>
      <c r="I4" s="45">
        <v>0.01</v>
      </c>
      <c r="J4" s="35">
        <v>1.1499999999999999</v>
      </c>
    </row>
    <row r="5" spans="1:13" x14ac:dyDescent="0.25">
      <c r="A5">
        <v>455.76666667000001</v>
      </c>
      <c r="B5" s="35">
        <v>0.05</v>
      </c>
      <c r="C5" s="44">
        <v>0.51893299999999998</v>
      </c>
      <c r="D5" s="35">
        <v>1.01</v>
      </c>
      <c r="E5" s="35">
        <v>2.68</v>
      </c>
      <c r="H5">
        <v>455.76666667000001</v>
      </c>
      <c r="I5" s="45">
        <v>0.05</v>
      </c>
      <c r="J5" s="35">
        <v>0.5</v>
      </c>
    </row>
    <row r="6" spans="1:13" x14ac:dyDescent="0.25">
      <c r="A6">
        <v>666.43333332999998</v>
      </c>
      <c r="B6" s="35">
        <v>0.15</v>
      </c>
      <c r="C6" s="44">
        <v>0.69626699999999997</v>
      </c>
      <c r="D6" s="35">
        <v>1.125</v>
      </c>
      <c r="E6" s="35">
        <v>2.665</v>
      </c>
      <c r="H6">
        <v>666.43333332999998</v>
      </c>
      <c r="I6" s="45">
        <v>0.15</v>
      </c>
      <c r="J6" s="35">
        <v>1.56</v>
      </c>
    </row>
    <row r="7" spans="1:13" x14ac:dyDescent="0.25">
      <c r="A7">
        <v>792.83333332999996</v>
      </c>
      <c r="B7" s="35">
        <v>0.21</v>
      </c>
      <c r="C7" s="44">
        <v>0.80266700000000002</v>
      </c>
      <c r="D7" s="35">
        <v>1.3</v>
      </c>
      <c r="E7" s="35">
        <v>3.11</v>
      </c>
      <c r="H7">
        <v>792.83333332999996</v>
      </c>
      <c r="I7" s="45">
        <v>0.21</v>
      </c>
      <c r="J7" s="35">
        <v>0.98</v>
      </c>
    </row>
    <row r="8" spans="1:13" x14ac:dyDescent="0.25">
      <c r="A8">
        <v>877.1</v>
      </c>
      <c r="B8" s="35">
        <v>0.25</v>
      </c>
      <c r="C8" s="44">
        <v>0.87360000000000004</v>
      </c>
      <c r="D8" s="35">
        <v>1.2749999999999999</v>
      </c>
      <c r="E8" s="35">
        <v>2.7749999999999999</v>
      </c>
      <c r="H8">
        <v>877.1</v>
      </c>
      <c r="I8" s="45">
        <v>0.25</v>
      </c>
      <c r="J8" s="35">
        <v>0.56999999999999995</v>
      </c>
    </row>
    <row r="9" spans="1:13" x14ac:dyDescent="0.25">
      <c r="A9">
        <v>1003.5</v>
      </c>
      <c r="B9" s="35">
        <v>0.31</v>
      </c>
      <c r="C9" s="44" t="e">
        <v>#N/A</v>
      </c>
      <c r="D9" s="35" t="e">
        <v>#N/A</v>
      </c>
      <c r="E9" s="35" t="e">
        <v>#N/A</v>
      </c>
      <c r="H9">
        <v>1120.71428571</v>
      </c>
      <c r="I9" s="45">
        <v>0.35</v>
      </c>
      <c r="J9" s="35">
        <v>2.73</v>
      </c>
    </row>
    <row r="10" spans="1:13" x14ac:dyDescent="0.25">
      <c r="A10">
        <v>1120.71428571</v>
      </c>
      <c r="B10" s="35">
        <v>0.35</v>
      </c>
      <c r="C10" s="44">
        <v>1.09629</v>
      </c>
      <c r="D10" s="35">
        <v>1.38</v>
      </c>
      <c r="E10" s="35">
        <v>2.83</v>
      </c>
      <c r="H10">
        <v>1296.53571429</v>
      </c>
      <c r="I10" s="45">
        <v>0.41</v>
      </c>
      <c r="J10" s="35">
        <v>1.59</v>
      </c>
    </row>
    <row r="11" spans="1:13" x14ac:dyDescent="0.25">
      <c r="A11">
        <v>1296.53571429</v>
      </c>
      <c r="B11" s="35">
        <v>0.41</v>
      </c>
      <c r="C11" s="44">
        <v>1.27071</v>
      </c>
      <c r="D11" s="35">
        <v>1.05</v>
      </c>
      <c r="E11" s="35">
        <v>3</v>
      </c>
      <c r="H11">
        <v>1413.75</v>
      </c>
      <c r="I11" s="45">
        <v>0.45</v>
      </c>
      <c r="J11" s="35">
        <v>0.96</v>
      </c>
    </row>
    <row r="12" spans="1:13" x14ac:dyDescent="0.25">
      <c r="A12">
        <v>1413.75</v>
      </c>
      <c r="B12" s="35">
        <v>0.45</v>
      </c>
      <c r="C12" s="44">
        <v>1.387</v>
      </c>
      <c r="D12" s="35">
        <v>1.25</v>
      </c>
      <c r="E12" s="35">
        <v>2.7149999999999999</v>
      </c>
      <c r="H12">
        <v>1706.78571429</v>
      </c>
      <c r="I12" s="45">
        <v>0.55000000000000004</v>
      </c>
      <c r="J12" s="35">
        <v>0.81</v>
      </c>
    </row>
    <row r="13" spans="1:13" x14ac:dyDescent="0.25">
      <c r="A13">
        <v>1706.78571429</v>
      </c>
      <c r="B13" s="35">
        <v>0.55000000000000004</v>
      </c>
      <c r="C13" s="44">
        <v>1.67771</v>
      </c>
      <c r="D13" s="35">
        <v>0.98</v>
      </c>
      <c r="E13" s="35">
        <v>2.39</v>
      </c>
      <c r="H13">
        <v>1924.27777778</v>
      </c>
      <c r="I13" s="45">
        <v>0.61</v>
      </c>
      <c r="J13" s="35">
        <v>1.49</v>
      </c>
    </row>
    <row r="14" spans="1:13" x14ac:dyDescent="0.25">
      <c r="A14">
        <v>1824</v>
      </c>
      <c r="B14" s="35">
        <v>0.59</v>
      </c>
      <c r="C14" s="44" t="e">
        <v>#N/A</v>
      </c>
      <c r="D14" s="35" t="e">
        <v>#N/A</v>
      </c>
      <c r="E14" s="35" t="e">
        <v>#N/A</v>
      </c>
      <c r="H14">
        <v>2124.8333333300002</v>
      </c>
      <c r="I14" s="45">
        <v>0.65</v>
      </c>
      <c r="J14" s="35">
        <v>0.59</v>
      </c>
    </row>
    <row r="15" spans="1:13" x14ac:dyDescent="0.25">
      <c r="A15">
        <v>1924.27777778</v>
      </c>
      <c r="B15" s="35">
        <v>0.61</v>
      </c>
      <c r="C15" s="44">
        <v>1.89411</v>
      </c>
      <c r="D15" s="35">
        <v>1.27</v>
      </c>
      <c r="E15" s="35">
        <v>2.82</v>
      </c>
      <c r="H15">
        <v>2626.2222222199998</v>
      </c>
      <c r="I15" s="45">
        <v>0.75</v>
      </c>
      <c r="J15" s="35">
        <v>0.26</v>
      </c>
    </row>
    <row r="16" spans="1:13" x14ac:dyDescent="0.25">
      <c r="A16">
        <v>2124.8333333300002</v>
      </c>
      <c r="B16" s="35">
        <v>0.65</v>
      </c>
      <c r="C16" s="44">
        <v>2.0943299999999998</v>
      </c>
      <c r="D16" s="35">
        <v>1.29</v>
      </c>
      <c r="E16" s="35">
        <v>2.67</v>
      </c>
      <c r="H16">
        <v>2927.0555555599999</v>
      </c>
      <c r="I16" s="45">
        <v>0.81</v>
      </c>
      <c r="J16" s="35">
        <v>1.1599999999999999</v>
      </c>
    </row>
    <row r="17" spans="1:10" x14ac:dyDescent="0.25">
      <c r="A17">
        <v>2626.2222222199998</v>
      </c>
      <c r="B17" s="35">
        <v>0.75</v>
      </c>
      <c r="C17" s="44">
        <v>2.5948899999999999</v>
      </c>
      <c r="D17" s="35">
        <v>0.9</v>
      </c>
      <c r="E17" s="35">
        <v>2.41</v>
      </c>
      <c r="H17">
        <v>3127.6111111099999</v>
      </c>
      <c r="I17" s="45">
        <v>0.85</v>
      </c>
      <c r="J17" s="35">
        <v>0.56000000000000005</v>
      </c>
    </row>
    <row r="18" spans="1:10" x14ac:dyDescent="0.25">
      <c r="A18">
        <v>2927.0555555599999</v>
      </c>
      <c r="B18" s="35">
        <v>0.81</v>
      </c>
      <c r="C18" s="44">
        <v>2.8952200000000001</v>
      </c>
      <c r="D18" s="35">
        <v>0.97</v>
      </c>
      <c r="E18" s="35">
        <v>2.82</v>
      </c>
      <c r="H18">
        <v>3629</v>
      </c>
      <c r="I18" s="35">
        <v>0.95</v>
      </c>
      <c r="J18" s="35">
        <v>3.16</v>
      </c>
    </row>
    <row r="19" spans="1:10" x14ac:dyDescent="0.25">
      <c r="A19">
        <v>3127.6111111099999</v>
      </c>
      <c r="B19" s="35">
        <v>0.85</v>
      </c>
      <c r="C19" s="44">
        <v>3.09544</v>
      </c>
      <c r="D19" s="35">
        <v>0.82</v>
      </c>
      <c r="E19" s="35">
        <v>2.56</v>
      </c>
      <c r="H19">
        <v>3815.8571428599998</v>
      </c>
      <c r="I19" s="45">
        <v>1.01</v>
      </c>
      <c r="J19" s="35">
        <v>0.9</v>
      </c>
    </row>
    <row r="20" spans="1:10" x14ac:dyDescent="0.25">
      <c r="A20">
        <v>3629</v>
      </c>
      <c r="B20" s="35">
        <v>0.95</v>
      </c>
      <c r="C20" s="44">
        <v>3.5960000000000001</v>
      </c>
      <c r="D20" s="35">
        <v>1.0900000000000001</v>
      </c>
      <c r="E20" s="35">
        <v>2.79</v>
      </c>
      <c r="H20">
        <v>3940.4285714299999</v>
      </c>
      <c r="I20" s="45">
        <v>1.05</v>
      </c>
      <c r="J20" s="35">
        <v>0.88</v>
      </c>
    </row>
    <row r="21" spans="1:10" x14ac:dyDescent="0.25">
      <c r="A21">
        <v>3815.8571428599998</v>
      </c>
      <c r="B21" s="35">
        <v>1.01</v>
      </c>
      <c r="C21" s="44">
        <v>3.7920699999999998</v>
      </c>
      <c r="D21" s="35">
        <v>0.8</v>
      </c>
      <c r="E21" s="35">
        <v>2.83</v>
      </c>
      <c r="H21">
        <v>4251.8571428599998</v>
      </c>
      <c r="I21" s="45">
        <v>1.1499999999999999</v>
      </c>
      <c r="J21" s="35">
        <v>0.25</v>
      </c>
    </row>
    <row r="22" spans="1:10" x14ac:dyDescent="0.25">
      <c r="A22">
        <v>3940.4285714299999</v>
      </c>
      <c r="B22" s="35">
        <v>1.05</v>
      </c>
      <c r="C22" s="44">
        <v>3.92279</v>
      </c>
      <c r="D22" s="35">
        <v>1.06</v>
      </c>
      <c r="E22" s="35">
        <v>2.48</v>
      </c>
      <c r="H22">
        <v>4438.7142857099998</v>
      </c>
      <c r="I22" s="45">
        <v>1.21</v>
      </c>
      <c r="J22" s="35">
        <v>0.85</v>
      </c>
    </row>
    <row r="23" spans="1:10" x14ac:dyDescent="0.25">
      <c r="A23">
        <v>4438.7142857099998</v>
      </c>
      <c r="B23" s="35">
        <v>1.21</v>
      </c>
      <c r="C23" s="44">
        <v>4.44564</v>
      </c>
      <c r="D23" s="35">
        <v>1.43</v>
      </c>
      <c r="E23" s="35">
        <v>2.73</v>
      </c>
      <c r="H23">
        <v>4578.25</v>
      </c>
      <c r="I23" s="45">
        <v>1.25</v>
      </c>
      <c r="J23" s="35">
        <v>0.96</v>
      </c>
    </row>
    <row r="24" spans="1:10" x14ac:dyDescent="0.25">
      <c r="A24">
        <v>4501</v>
      </c>
      <c r="B24" s="35">
        <v>1.23</v>
      </c>
      <c r="C24" s="44" t="e">
        <v>#N/A</v>
      </c>
      <c r="D24" s="35" t="e">
        <v>#N/A</v>
      </c>
      <c r="E24" s="35" t="e">
        <v>#N/A</v>
      </c>
      <c r="H24">
        <v>4964.5</v>
      </c>
      <c r="I24" s="45">
        <v>1.35</v>
      </c>
      <c r="J24" s="35">
        <v>1.44</v>
      </c>
    </row>
    <row r="25" spans="1:10" x14ac:dyDescent="0.25">
      <c r="A25">
        <v>4578.25</v>
      </c>
      <c r="B25" s="35">
        <v>1.25</v>
      </c>
      <c r="C25" s="44">
        <v>4.5886500000000003</v>
      </c>
      <c r="D25" s="35">
        <v>1.1100000000000001</v>
      </c>
      <c r="E25" s="35">
        <v>2.76</v>
      </c>
      <c r="H25">
        <v>5196.25</v>
      </c>
      <c r="I25" s="45">
        <v>1.41</v>
      </c>
      <c r="J25" s="35">
        <v>2.57</v>
      </c>
    </row>
    <row r="26" spans="1:10" x14ac:dyDescent="0.25">
      <c r="A26">
        <v>5196.25</v>
      </c>
      <c r="B26" s="35">
        <v>1.41</v>
      </c>
      <c r="C26" s="44">
        <v>5.2098500000000003</v>
      </c>
      <c r="D26" s="35">
        <v>1.06</v>
      </c>
      <c r="E26" s="35">
        <v>2.72</v>
      </c>
      <c r="H26">
        <v>5582.5</v>
      </c>
      <c r="I26" s="45">
        <v>1.51</v>
      </c>
      <c r="J26" s="35">
        <v>0.56999999999999995</v>
      </c>
    </row>
    <row r="27" spans="1:10" x14ac:dyDescent="0.25">
      <c r="A27">
        <v>5273.5</v>
      </c>
      <c r="B27" s="35">
        <v>1.43</v>
      </c>
      <c r="C27" s="44">
        <v>5.2874999999999996</v>
      </c>
      <c r="D27" s="35">
        <v>1.48</v>
      </c>
      <c r="E27" s="35">
        <v>3.25</v>
      </c>
      <c r="H27">
        <v>5679.0625</v>
      </c>
      <c r="I27" s="35">
        <v>1.5349999999999999</v>
      </c>
      <c r="J27" s="35">
        <v>0.93</v>
      </c>
    </row>
    <row r="28" spans="1:10" x14ac:dyDescent="0.25">
      <c r="A28">
        <v>6046</v>
      </c>
      <c r="B28" s="35">
        <v>1.63</v>
      </c>
      <c r="C28" s="44" t="e">
        <v>#N/A</v>
      </c>
      <c r="D28" s="35" t="e">
        <v>#N/A</v>
      </c>
      <c r="E28" s="35" t="e">
        <v>#N/A</v>
      </c>
      <c r="H28">
        <v>5737</v>
      </c>
      <c r="I28" s="45">
        <v>1.55</v>
      </c>
      <c r="J28" s="35">
        <v>1.01</v>
      </c>
    </row>
    <row r="29" spans="1:10" x14ac:dyDescent="0.25">
      <c r="A29">
        <v>6358.375</v>
      </c>
      <c r="B29" s="35">
        <v>1.71</v>
      </c>
      <c r="C29" s="44">
        <v>6.3845000000000001</v>
      </c>
      <c r="D29" s="35">
        <v>1.22</v>
      </c>
      <c r="E29" s="35">
        <v>2.82</v>
      </c>
      <c r="H29">
        <v>6124.09375</v>
      </c>
      <c r="I29" s="45">
        <v>1.65</v>
      </c>
      <c r="J29" s="35">
        <v>2.86</v>
      </c>
    </row>
    <row r="30" spans="1:10" x14ac:dyDescent="0.25">
      <c r="A30">
        <v>6748.84375</v>
      </c>
      <c r="B30" s="35">
        <v>1.81</v>
      </c>
      <c r="C30" s="44">
        <v>6.78512</v>
      </c>
      <c r="D30" s="35">
        <v>1.3</v>
      </c>
      <c r="E30" s="35">
        <v>2.77</v>
      </c>
      <c r="H30">
        <v>6436.46875</v>
      </c>
      <c r="I30" s="35">
        <v>1.73</v>
      </c>
      <c r="J30" s="35">
        <v>2.15</v>
      </c>
    </row>
    <row r="31" spans="1:10" x14ac:dyDescent="0.25">
      <c r="A31">
        <v>7295.5</v>
      </c>
      <c r="B31" s="35">
        <v>1.95</v>
      </c>
      <c r="C31" s="44" t="e">
        <v>#N/A</v>
      </c>
      <c r="D31" s="35" t="e">
        <v>#N/A</v>
      </c>
      <c r="E31" s="35" t="e">
        <v>#N/A</v>
      </c>
      <c r="H31">
        <v>6514.5625</v>
      </c>
      <c r="I31" s="45">
        <v>1.75</v>
      </c>
      <c r="J31" s="35">
        <v>1.48</v>
      </c>
    </row>
    <row r="32" spans="1:10" x14ac:dyDescent="0.25">
      <c r="A32">
        <v>7588</v>
      </c>
      <c r="B32" s="35">
        <v>2.0499999999999998</v>
      </c>
      <c r="C32" s="44">
        <v>7.5940000000000003</v>
      </c>
      <c r="D32" s="35">
        <v>0.88</v>
      </c>
      <c r="E32" s="35">
        <v>2.72</v>
      </c>
      <c r="H32">
        <v>6905.03125</v>
      </c>
      <c r="I32" s="45">
        <v>1.85</v>
      </c>
      <c r="J32" s="35">
        <v>1.33</v>
      </c>
    </row>
    <row r="33" spans="1:13" x14ac:dyDescent="0.25">
      <c r="A33">
        <v>7880.5</v>
      </c>
      <c r="B33" s="35">
        <v>2.15</v>
      </c>
      <c r="C33" s="44" t="e">
        <v>#N/A</v>
      </c>
      <c r="D33" s="35" t="e">
        <v>#N/A</v>
      </c>
      <c r="E33" s="35" t="e">
        <v>#N/A</v>
      </c>
      <c r="H33">
        <v>7139.3125</v>
      </c>
      <c r="I33" s="45">
        <v>1.91</v>
      </c>
      <c r="J33" s="35">
        <v>0.66</v>
      </c>
    </row>
    <row r="34" spans="1:13" x14ac:dyDescent="0.25">
      <c r="A34">
        <v>9403.5</v>
      </c>
      <c r="B34" s="35">
        <v>2.54</v>
      </c>
      <c r="C34" s="44" t="e">
        <v>#N/A</v>
      </c>
      <c r="D34" s="35" t="e">
        <v>#N/A</v>
      </c>
      <c r="E34" s="35" t="e">
        <v>#N/A</v>
      </c>
      <c r="H34">
        <v>7295.5</v>
      </c>
      <c r="I34" s="35">
        <v>1.95</v>
      </c>
      <c r="J34" s="35">
        <v>3.05</v>
      </c>
    </row>
    <row r="35" spans="1:13" x14ac:dyDescent="0.25">
      <c r="A35">
        <v>9733.2250000000004</v>
      </c>
      <c r="B35" s="35">
        <v>2.65</v>
      </c>
      <c r="C35" s="44">
        <v>9.7000499999999992</v>
      </c>
      <c r="D35" s="35">
        <v>0.77500000000000002</v>
      </c>
      <c r="E35" s="35">
        <v>3.2349999999999999</v>
      </c>
      <c r="H35">
        <v>7588</v>
      </c>
      <c r="I35" s="45">
        <v>2.0499999999999998</v>
      </c>
      <c r="J35" s="35">
        <v>3.25</v>
      </c>
    </row>
    <row r="36" spans="1:13" x14ac:dyDescent="0.25">
      <c r="A36">
        <v>9913.0750000000007</v>
      </c>
      <c r="B36" s="35">
        <v>2.71</v>
      </c>
      <c r="C36" s="44">
        <v>9.9322499999999998</v>
      </c>
      <c r="D36" s="35">
        <v>0.76500000000000001</v>
      </c>
      <c r="E36" s="35">
        <v>3.06</v>
      </c>
      <c r="H36">
        <v>7880.5</v>
      </c>
      <c r="I36" s="45">
        <v>2.15</v>
      </c>
      <c r="J36" s="35">
        <v>2.91</v>
      </c>
    </row>
    <row r="37" spans="1:13" x14ac:dyDescent="0.25">
      <c r="A37">
        <v>10003</v>
      </c>
      <c r="B37" s="35">
        <v>2.74</v>
      </c>
      <c r="C37" s="44" t="e">
        <v>#N/A</v>
      </c>
      <c r="D37" s="35" t="e">
        <v>#N/A</v>
      </c>
      <c r="E37" s="35" t="e">
        <v>#N/A</v>
      </c>
      <c r="H37">
        <v>8271.0113014199997</v>
      </c>
      <c r="I37" s="45">
        <v>2.2499996107586311</v>
      </c>
      <c r="J37" s="35">
        <v>2.33</v>
      </c>
    </row>
    <row r="38" spans="1:13" x14ac:dyDescent="0.25">
      <c r="A38">
        <v>10013.5</v>
      </c>
      <c r="B38" s="35">
        <v>2.75</v>
      </c>
      <c r="C38" s="44">
        <v>10.0343</v>
      </c>
      <c r="D38" s="35">
        <v>0.72</v>
      </c>
      <c r="E38" s="35">
        <v>3.17</v>
      </c>
      <c r="H38">
        <v>8505.3205128200007</v>
      </c>
      <c r="I38" s="45">
        <v>2.31</v>
      </c>
      <c r="J38" s="35">
        <v>3.88</v>
      </c>
      <c r="M38" s="35" t="s">
        <v>40</v>
      </c>
    </row>
    <row r="39" spans="1:13" x14ac:dyDescent="0.25">
      <c r="A39">
        <v>10076.5</v>
      </c>
      <c r="B39" s="35">
        <v>2.81</v>
      </c>
      <c r="C39" s="44">
        <v>10.055199999999999</v>
      </c>
      <c r="D39" s="35">
        <v>1.02</v>
      </c>
      <c r="E39" s="35">
        <v>3.52</v>
      </c>
      <c r="H39">
        <v>8661.5256410300008</v>
      </c>
      <c r="I39" s="45">
        <v>2.35</v>
      </c>
      <c r="J39" s="35">
        <v>3.27</v>
      </c>
    </row>
    <row r="40" spans="1:13" x14ac:dyDescent="0.25">
      <c r="A40">
        <v>10108</v>
      </c>
      <c r="B40" s="35">
        <v>2.84</v>
      </c>
      <c r="C40" s="44" t="e">
        <v>#N/A</v>
      </c>
      <c r="D40" s="35" t="e">
        <v>#N/A</v>
      </c>
      <c r="E40" s="35" t="e">
        <v>#N/A</v>
      </c>
      <c r="H40">
        <v>9052.0384615399998</v>
      </c>
      <c r="I40" s="45">
        <v>2.4500000000000002</v>
      </c>
      <c r="J40" s="35">
        <v>2.4300000000000002</v>
      </c>
    </row>
    <row r="41" spans="1:13" x14ac:dyDescent="0.25">
      <c r="A41">
        <v>10207.619047620001</v>
      </c>
      <c r="B41" s="35">
        <v>2.85</v>
      </c>
      <c r="C41" s="44">
        <v>10.178599999999999</v>
      </c>
      <c r="D41" s="35">
        <v>0.875</v>
      </c>
      <c r="E41" s="35">
        <v>3.0550000000000002</v>
      </c>
      <c r="H41">
        <v>9383.9743589699992</v>
      </c>
      <c r="I41" s="35">
        <v>2.5350000000000001</v>
      </c>
      <c r="J41" s="35">
        <v>5.26</v>
      </c>
    </row>
    <row r="42" spans="1:13" x14ac:dyDescent="0.25">
      <c r="A42">
        <v>10406.857142860001</v>
      </c>
      <c r="B42" s="35">
        <v>2.87</v>
      </c>
      <c r="C42" s="44">
        <v>10.3315</v>
      </c>
      <c r="D42" s="35">
        <v>1.05</v>
      </c>
      <c r="E42" s="35">
        <v>3.42</v>
      </c>
      <c r="H42">
        <v>9433.4750000000004</v>
      </c>
      <c r="I42" s="35">
        <v>2.5499999999999998</v>
      </c>
      <c r="J42" s="35">
        <v>3.72</v>
      </c>
    </row>
    <row r="43" spans="1:13" x14ac:dyDescent="0.25">
      <c r="A43">
        <v>10606.095238100001</v>
      </c>
      <c r="B43" s="35">
        <v>2.89</v>
      </c>
      <c r="C43" s="44">
        <v>10.484299999999999</v>
      </c>
      <c r="D43" s="35">
        <v>1.1599999999999999</v>
      </c>
      <c r="E43" s="35">
        <v>3.67</v>
      </c>
      <c r="H43">
        <v>9733.2250000000004</v>
      </c>
      <c r="I43" s="45">
        <v>2.65</v>
      </c>
      <c r="J43" s="35">
        <v>13.78</v>
      </c>
    </row>
    <row r="44" spans="1:13" x14ac:dyDescent="0.25">
      <c r="A44">
        <v>10805.33333333</v>
      </c>
      <c r="B44" s="35">
        <v>2.91</v>
      </c>
      <c r="C44" s="44">
        <v>10.6371</v>
      </c>
      <c r="D44" s="35">
        <v>0.99</v>
      </c>
      <c r="E44" s="35">
        <v>3.71</v>
      </c>
      <c r="H44">
        <v>9913.0750000000007</v>
      </c>
      <c r="I44" s="45">
        <v>2.71</v>
      </c>
      <c r="J44" s="35">
        <v>19.600000000000001</v>
      </c>
    </row>
    <row r="45" spans="1:13" x14ac:dyDescent="0.25">
      <c r="A45">
        <v>11004.57142857</v>
      </c>
      <c r="B45" s="35">
        <v>2.93</v>
      </c>
      <c r="C45" s="44">
        <v>10.79</v>
      </c>
      <c r="D45" s="35">
        <v>1.03</v>
      </c>
      <c r="E45" s="35">
        <v>3.74</v>
      </c>
      <c r="H45">
        <v>9988.0125000000007</v>
      </c>
      <c r="I45" s="35">
        <v>2.7349999999999999</v>
      </c>
      <c r="J45" s="35">
        <v>10</v>
      </c>
    </row>
    <row r="46" spans="1:13" x14ac:dyDescent="0.25">
      <c r="A46">
        <v>11203.80952381</v>
      </c>
      <c r="B46" s="35">
        <v>2.95</v>
      </c>
      <c r="C46" s="44">
        <v>10.9428</v>
      </c>
      <c r="D46" s="35">
        <v>1.1000000000000001</v>
      </c>
      <c r="E46" s="35">
        <v>3.69</v>
      </c>
      <c r="H46">
        <v>10013.5</v>
      </c>
      <c r="I46" s="45">
        <v>2.75</v>
      </c>
      <c r="J46" s="35">
        <v>18.18</v>
      </c>
    </row>
    <row r="47" spans="1:13" x14ac:dyDescent="0.25">
      <c r="A47">
        <v>11403.047619049999</v>
      </c>
      <c r="B47" s="35">
        <v>2.97</v>
      </c>
      <c r="C47" s="44">
        <v>11.095700000000001</v>
      </c>
      <c r="D47" s="35">
        <v>0.68</v>
      </c>
      <c r="E47" s="35">
        <v>3.08</v>
      </c>
      <c r="H47">
        <v>10102.75</v>
      </c>
      <c r="I47" s="45">
        <v>2.835</v>
      </c>
      <c r="J47" s="35">
        <v>19.32</v>
      </c>
    </row>
    <row r="48" spans="1:13" x14ac:dyDescent="0.25">
      <c r="A48">
        <v>11801.52380952</v>
      </c>
      <c r="B48" s="35">
        <v>3.01</v>
      </c>
      <c r="C48" s="44">
        <v>11.401300000000001</v>
      </c>
      <c r="D48" s="35">
        <v>0.57999999999999996</v>
      </c>
      <c r="E48" s="35">
        <v>3.07</v>
      </c>
      <c r="H48">
        <v>10207.619047620001</v>
      </c>
      <c r="I48" s="45">
        <v>2.85</v>
      </c>
      <c r="J48" s="35">
        <v>11.52</v>
      </c>
    </row>
    <row r="49" spans="1:10" x14ac:dyDescent="0.25">
      <c r="A49">
        <v>12000.76190476</v>
      </c>
      <c r="B49" s="35">
        <v>3.03</v>
      </c>
      <c r="C49" s="44">
        <v>11.5542</v>
      </c>
      <c r="D49" s="35">
        <v>1.1200000000000001</v>
      </c>
      <c r="E49" s="35">
        <v>3.65</v>
      </c>
      <c r="H49">
        <v>10805.33333333</v>
      </c>
      <c r="I49" s="45">
        <v>2.91</v>
      </c>
      <c r="J49" s="35">
        <v>37.21</v>
      </c>
    </row>
    <row r="50" spans="1:10" x14ac:dyDescent="0.25">
      <c r="A50">
        <v>12200</v>
      </c>
      <c r="B50" s="35">
        <v>3.05</v>
      </c>
      <c r="C50" s="44">
        <v>11.707000000000001</v>
      </c>
      <c r="D50" s="35">
        <v>0.92</v>
      </c>
      <c r="E50" s="35">
        <v>3.44</v>
      </c>
      <c r="H50">
        <v>11054.380952379999</v>
      </c>
      <c r="I50" s="35">
        <v>2.9350000000000001</v>
      </c>
      <c r="J50" s="35">
        <v>40.25</v>
      </c>
    </row>
    <row r="51" spans="1:10" x14ac:dyDescent="0.25">
      <c r="A51">
        <v>12448.64864865</v>
      </c>
      <c r="B51" s="35">
        <v>3.07</v>
      </c>
      <c r="C51" s="44">
        <v>12.123100000000001</v>
      </c>
      <c r="D51" s="35">
        <v>0.87</v>
      </c>
      <c r="E51" s="35">
        <v>3.99</v>
      </c>
      <c r="H51">
        <v>11203.80952381</v>
      </c>
      <c r="I51" s="45">
        <v>2.95</v>
      </c>
      <c r="J51" s="35">
        <v>28.18</v>
      </c>
    </row>
    <row r="52" spans="1:10" x14ac:dyDescent="0.25">
      <c r="A52">
        <v>12697.2972973</v>
      </c>
      <c r="B52" s="35">
        <v>3.09</v>
      </c>
      <c r="C52" s="44">
        <v>12.539300000000001</v>
      </c>
      <c r="D52" s="35">
        <v>0.59</v>
      </c>
      <c r="E52" s="35">
        <v>2.94</v>
      </c>
      <c r="H52">
        <v>11801.52380952</v>
      </c>
      <c r="I52" s="45">
        <v>3.01</v>
      </c>
      <c r="J52" s="35">
        <v>52.17</v>
      </c>
    </row>
    <row r="53" spans="1:10" x14ac:dyDescent="0.25">
      <c r="A53">
        <v>12945.945945949999</v>
      </c>
      <c r="B53" s="35">
        <v>3.11</v>
      </c>
      <c r="C53" s="44">
        <v>12.955399999999999</v>
      </c>
      <c r="D53" s="35">
        <v>0.22</v>
      </c>
      <c r="E53" s="35">
        <v>3.64</v>
      </c>
      <c r="H53">
        <v>12000.76190476</v>
      </c>
      <c r="I53" s="45">
        <v>3.03</v>
      </c>
      <c r="J53" s="35">
        <v>68.11</v>
      </c>
    </row>
    <row r="54" spans="1:10" x14ac:dyDescent="0.25">
      <c r="A54">
        <v>13194.59459459</v>
      </c>
      <c r="B54" s="35">
        <v>3.13</v>
      </c>
      <c r="C54" s="44">
        <v>13.371499999999999</v>
      </c>
      <c r="D54" s="35">
        <v>1.08</v>
      </c>
      <c r="E54" s="35">
        <v>3.54</v>
      </c>
      <c r="H54">
        <v>12200</v>
      </c>
      <c r="I54" s="45">
        <v>3.05</v>
      </c>
      <c r="J54" s="35">
        <v>59.23</v>
      </c>
    </row>
    <row r="55" spans="1:10" x14ac:dyDescent="0.25">
      <c r="A55">
        <v>13443.24324324</v>
      </c>
      <c r="B55" s="35">
        <v>3.15</v>
      </c>
      <c r="C55" s="44">
        <v>13.787699999999999</v>
      </c>
      <c r="D55" s="35">
        <v>0.93500000000000005</v>
      </c>
      <c r="E55" s="35">
        <v>3.37</v>
      </c>
      <c r="H55">
        <v>12635.135135140001</v>
      </c>
      <c r="I55" s="35">
        <v>3.085</v>
      </c>
      <c r="J55" s="35">
        <v>72.8</v>
      </c>
    </row>
    <row r="56" spans="1:10" x14ac:dyDescent="0.25">
      <c r="A56">
        <v>13691.89189189</v>
      </c>
      <c r="B56" s="35">
        <v>3.17</v>
      </c>
      <c r="C56" s="44">
        <v>14.203799999999999</v>
      </c>
      <c r="D56" s="35">
        <v>0.71499999999999997</v>
      </c>
      <c r="E56" s="35">
        <v>3.47</v>
      </c>
      <c r="H56">
        <v>12945.945945949999</v>
      </c>
      <c r="I56" s="45">
        <v>3.11</v>
      </c>
      <c r="J56" s="35">
        <v>61.22</v>
      </c>
    </row>
    <row r="57" spans="1:10" x14ac:dyDescent="0.25">
      <c r="A57">
        <v>13940.54054054</v>
      </c>
      <c r="B57" s="35">
        <v>3.19</v>
      </c>
      <c r="C57" s="44">
        <v>14.619899999999999</v>
      </c>
      <c r="D57" s="35">
        <v>0.88</v>
      </c>
      <c r="E57" s="35">
        <v>3.5550000000000002</v>
      </c>
      <c r="H57">
        <v>13194.59459459</v>
      </c>
      <c r="I57" s="45">
        <v>3.13</v>
      </c>
      <c r="J57" s="35">
        <v>62.39</v>
      </c>
    </row>
    <row r="58" spans="1:10" x14ac:dyDescent="0.25">
      <c r="A58">
        <v>14189.18918919</v>
      </c>
      <c r="B58" s="35">
        <v>3.21</v>
      </c>
      <c r="C58" s="44">
        <v>15.036099999999999</v>
      </c>
      <c r="D58" s="35">
        <v>0.76500000000000001</v>
      </c>
      <c r="E58" s="35">
        <v>3.71</v>
      </c>
      <c r="H58">
        <v>13256.75675676</v>
      </c>
      <c r="I58" s="35">
        <v>3.1349999999999998</v>
      </c>
      <c r="J58" s="35">
        <v>48.67</v>
      </c>
    </row>
    <row r="59" spans="1:10" x14ac:dyDescent="0.25">
      <c r="A59">
        <v>14437.837837839999</v>
      </c>
      <c r="B59" s="35">
        <v>3.23</v>
      </c>
      <c r="C59" s="44">
        <v>15.452199999999999</v>
      </c>
      <c r="D59" s="35">
        <v>0.78</v>
      </c>
      <c r="E59" s="35">
        <v>3.78</v>
      </c>
      <c r="H59">
        <v>13443.24324324</v>
      </c>
      <c r="I59" s="45">
        <v>3.15</v>
      </c>
      <c r="J59" s="35">
        <v>78.19</v>
      </c>
    </row>
    <row r="60" spans="1:10" s="46" customFormat="1" x14ac:dyDescent="0.25">
      <c r="A60">
        <v>14500</v>
      </c>
      <c r="B60" s="46">
        <v>3.2349999999999999</v>
      </c>
      <c r="C60" s="47"/>
      <c r="H60">
        <v>13691.89189189</v>
      </c>
      <c r="I60" s="45">
        <v>3.17</v>
      </c>
      <c r="J60" s="46">
        <v>53.31</v>
      </c>
    </row>
    <row r="61" spans="1:10" s="46" customFormat="1" x14ac:dyDescent="0.25">
      <c r="A61">
        <v>14896.32608696</v>
      </c>
      <c r="B61" s="46">
        <v>3.25</v>
      </c>
      <c r="C61" s="47">
        <v>15.8683</v>
      </c>
      <c r="D61" s="46">
        <v>0.31</v>
      </c>
      <c r="E61" s="46">
        <v>3.41</v>
      </c>
      <c r="H61">
        <v>13940.54054054</v>
      </c>
      <c r="I61" s="45">
        <v>3.19</v>
      </c>
      <c r="J61" s="46">
        <v>53.62</v>
      </c>
    </row>
    <row r="62" spans="1:10" s="46" customFormat="1" x14ac:dyDescent="0.25">
      <c r="A62">
        <v>15424.76086957</v>
      </c>
      <c r="B62" s="46">
        <v>3.27</v>
      </c>
      <c r="C62" s="47">
        <v>16.284500000000001</v>
      </c>
      <c r="D62" s="46">
        <v>0.76</v>
      </c>
      <c r="E62" s="46">
        <v>3.26</v>
      </c>
      <c r="H62">
        <v>14189.18918919</v>
      </c>
      <c r="I62" s="45">
        <v>3.21</v>
      </c>
      <c r="J62" s="46">
        <v>57.5</v>
      </c>
    </row>
    <row r="63" spans="1:10" s="46" customFormat="1" x14ac:dyDescent="0.25">
      <c r="A63">
        <v>15953.195652169999</v>
      </c>
      <c r="B63" s="46">
        <v>3.29</v>
      </c>
      <c r="C63" s="47">
        <v>16.700600000000001</v>
      </c>
      <c r="D63" s="46">
        <v>0.64</v>
      </c>
      <c r="E63" s="46">
        <v>2.5099999999999998</v>
      </c>
      <c r="H63">
        <v>14500</v>
      </c>
      <c r="I63" s="46">
        <v>3.2349999999999999</v>
      </c>
      <c r="J63" s="46">
        <v>31.96</v>
      </c>
    </row>
    <row r="64" spans="1:10" s="46" customFormat="1" x14ac:dyDescent="0.25">
      <c r="A64">
        <v>17010.065217390002</v>
      </c>
      <c r="B64" s="46">
        <v>3.33</v>
      </c>
      <c r="C64" s="47">
        <v>17.532900000000001</v>
      </c>
      <c r="D64" s="46">
        <v>0.87</v>
      </c>
      <c r="E64" s="46">
        <v>3.59</v>
      </c>
      <c r="H64">
        <v>15821.086956519999</v>
      </c>
      <c r="I64" s="46">
        <v>3.2850000000000001</v>
      </c>
      <c r="J64" s="46">
        <v>70.62</v>
      </c>
    </row>
    <row r="65" spans="1:10" s="46" customFormat="1" x14ac:dyDescent="0.25">
      <c r="A65">
        <v>17538.5</v>
      </c>
      <c r="B65" s="46">
        <v>3.35</v>
      </c>
      <c r="C65" s="47">
        <v>17.949000000000002</v>
      </c>
      <c r="D65" s="48">
        <v>1.375</v>
      </c>
      <c r="E65" s="48">
        <v>4.59</v>
      </c>
      <c r="H65">
        <v>17142.173913039998</v>
      </c>
      <c r="I65" s="46">
        <v>3.335</v>
      </c>
      <c r="J65" s="46">
        <v>82.33</v>
      </c>
    </row>
    <row r="66" spans="1:10" s="46" customFormat="1" x14ac:dyDescent="0.25">
      <c r="A66">
        <v>17781.3</v>
      </c>
      <c r="B66" s="46">
        <v>3.39</v>
      </c>
      <c r="C66" s="47">
        <v>18.2942</v>
      </c>
      <c r="D66" s="46">
        <v>0.39</v>
      </c>
      <c r="E66" s="46">
        <v>3.13</v>
      </c>
      <c r="H66">
        <v>17538.5</v>
      </c>
      <c r="I66" s="45">
        <v>3.35</v>
      </c>
      <c r="J66" s="46">
        <v>92.77</v>
      </c>
    </row>
    <row r="67" spans="1:10" x14ac:dyDescent="0.25">
      <c r="A67">
        <v>17902.7</v>
      </c>
      <c r="B67" s="35">
        <v>3.41</v>
      </c>
      <c r="C67" s="44">
        <v>18.466799999999999</v>
      </c>
      <c r="D67" s="35">
        <v>1.5</v>
      </c>
      <c r="E67" s="35">
        <v>4.55</v>
      </c>
      <c r="H67">
        <v>17781.3</v>
      </c>
      <c r="I67" s="45">
        <v>3.39</v>
      </c>
    </row>
    <row r="68" spans="1:10" x14ac:dyDescent="0.25">
      <c r="A68">
        <v>18145.5</v>
      </c>
      <c r="B68" s="35">
        <v>3.45</v>
      </c>
      <c r="C68" s="44">
        <v>18.812000000000001</v>
      </c>
      <c r="D68" s="35">
        <v>1.58</v>
      </c>
      <c r="E68" s="35">
        <v>4.5149999999999997</v>
      </c>
      <c r="H68">
        <v>17902.7</v>
      </c>
      <c r="I68" s="45">
        <v>3.41</v>
      </c>
      <c r="J68" s="35">
        <v>86.8</v>
      </c>
    </row>
    <row r="69" spans="1:10" x14ac:dyDescent="0.25">
      <c r="A69">
        <v>18308.97222222</v>
      </c>
      <c r="B69" s="35">
        <v>3.47</v>
      </c>
      <c r="C69" s="44">
        <v>18.914100000000001</v>
      </c>
      <c r="D69" s="35">
        <v>1.59</v>
      </c>
      <c r="E69" s="35">
        <v>4.63</v>
      </c>
      <c r="H69">
        <v>18145.5</v>
      </c>
      <c r="I69" s="45">
        <v>3.45</v>
      </c>
      <c r="J69" s="35">
        <v>91.5</v>
      </c>
    </row>
    <row r="70" spans="1:10" x14ac:dyDescent="0.25">
      <c r="A70">
        <v>18472.44444444</v>
      </c>
      <c r="B70" s="35">
        <v>3.49</v>
      </c>
      <c r="C70" s="44">
        <v>19.016100000000002</v>
      </c>
      <c r="D70" s="35">
        <v>1.57</v>
      </c>
      <c r="E70" s="35">
        <v>4.8</v>
      </c>
      <c r="H70">
        <v>18962.86111111</v>
      </c>
      <c r="I70" s="45">
        <v>3.55</v>
      </c>
      <c r="J70" s="35">
        <v>64.099999999999994</v>
      </c>
    </row>
    <row r="71" spans="1:10" x14ac:dyDescent="0.25">
      <c r="A71">
        <v>18635.91666667</v>
      </c>
      <c r="B71" s="35">
        <v>3.51</v>
      </c>
      <c r="C71" s="44">
        <v>19.118200000000002</v>
      </c>
      <c r="D71" s="35">
        <v>1.33</v>
      </c>
      <c r="E71" s="35">
        <v>4.43</v>
      </c>
      <c r="H71">
        <v>19248.9375</v>
      </c>
      <c r="I71" s="45">
        <v>3.585</v>
      </c>
      <c r="J71" s="35">
        <v>88.19</v>
      </c>
    </row>
    <row r="72" spans="1:10" x14ac:dyDescent="0.25">
      <c r="A72">
        <v>18962.86111111</v>
      </c>
      <c r="B72" s="35">
        <v>3.55</v>
      </c>
      <c r="C72" s="44">
        <v>19.322299999999998</v>
      </c>
      <c r="D72" s="35">
        <v>1.6</v>
      </c>
      <c r="E72" s="35">
        <v>4.7</v>
      </c>
      <c r="H72">
        <v>19453.27777778</v>
      </c>
      <c r="I72" s="45">
        <v>3.61</v>
      </c>
      <c r="J72" s="35">
        <v>90.4</v>
      </c>
    </row>
    <row r="73" spans="1:10" x14ac:dyDescent="0.25">
      <c r="A73">
        <v>19453.27777778</v>
      </c>
      <c r="B73" s="35">
        <v>3.61</v>
      </c>
      <c r="C73" s="44">
        <v>19.628399999999999</v>
      </c>
      <c r="D73" s="35">
        <v>1.59</v>
      </c>
      <c r="E73" s="35">
        <v>4.84</v>
      </c>
      <c r="H73">
        <v>19780.22222222</v>
      </c>
      <c r="I73" s="45">
        <v>3.65</v>
      </c>
      <c r="J73" s="35">
        <v>63.38</v>
      </c>
    </row>
    <row r="74" spans="1:10" x14ac:dyDescent="0.25">
      <c r="A74">
        <v>19780.22222222</v>
      </c>
      <c r="B74" s="35">
        <v>3.65</v>
      </c>
      <c r="C74" s="44">
        <v>19.832599999999999</v>
      </c>
      <c r="D74" s="35">
        <v>1.5249999999999999</v>
      </c>
      <c r="E74" s="35">
        <v>4.7249999999999996</v>
      </c>
      <c r="H74">
        <v>20597.58333333</v>
      </c>
      <c r="I74" s="45">
        <v>3.75</v>
      </c>
      <c r="J74" s="35">
        <v>87.44</v>
      </c>
    </row>
    <row r="75" spans="1:10" x14ac:dyDescent="0.25">
      <c r="A75">
        <v>20270.63888889</v>
      </c>
      <c r="B75" s="35">
        <v>3.71</v>
      </c>
      <c r="C75" s="44">
        <v>20.1387</v>
      </c>
      <c r="D75" s="35">
        <v>1.53</v>
      </c>
      <c r="E75" s="35">
        <v>4.8</v>
      </c>
      <c r="H75">
        <v>21088</v>
      </c>
      <c r="I75" s="45">
        <v>3.81</v>
      </c>
      <c r="J75" s="35">
        <v>89.75</v>
      </c>
    </row>
    <row r="76" spans="1:10" x14ac:dyDescent="0.25">
      <c r="A76">
        <v>20597.58333333</v>
      </c>
      <c r="B76" s="35">
        <v>3.75</v>
      </c>
      <c r="C76" s="44">
        <v>20.3428</v>
      </c>
      <c r="D76" s="35">
        <v>1.585</v>
      </c>
      <c r="E76" s="35">
        <v>4.6950000000000003</v>
      </c>
      <c r="H76">
        <v>21566.33333333</v>
      </c>
      <c r="I76" s="35">
        <v>3.95</v>
      </c>
      <c r="J76" s="35">
        <v>88.2</v>
      </c>
    </row>
    <row r="77" spans="1:10" x14ac:dyDescent="0.25">
      <c r="A77">
        <v>21088</v>
      </c>
      <c r="B77" s="35">
        <v>3.81</v>
      </c>
      <c r="C77" s="44">
        <v>20.649000000000001</v>
      </c>
      <c r="D77" s="35">
        <v>1.53</v>
      </c>
      <c r="E77" s="35">
        <v>4.7</v>
      </c>
      <c r="H77">
        <v>21771.33333333</v>
      </c>
      <c r="I77" s="35">
        <v>4.01</v>
      </c>
      <c r="J77" s="35">
        <v>91.98</v>
      </c>
    </row>
    <row r="78" spans="1:10" x14ac:dyDescent="0.25">
      <c r="A78">
        <v>21224.66666667</v>
      </c>
      <c r="B78" s="35">
        <v>3.85</v>
      </c>
      <c r="C78" s="44">
        <v>20.773800000000001</v>
      </c>
      <c r="D78" s="35">
        <v>1.56</v>
      </c>
      <c r="E78" s="35">
        <v>4.6500000000000004</v>
      </c>
      <c r="G78" s="35" t="s">
        <v>40</v>
      </c>
      <c r="H78">
        <v>21908</v>
      </c>
      <c r="I78" s="45">
        <v>4.05</v>
      </c>
    </row>
    <row r="79" spans="1:10" x14ac:dyDescent="0.25">
      <c r="A79">
        <v>21429.66666667</v>
      </c>
      <c r="B79" s="35">
        <v>3.91</v>
      </c>
      <c r="C79" s="44">
        <v>20.961099999999998</v>
      </c>
      <c r="D79" s="35">
        <v>1.41</v>
      </c>
      <c r="E79" s="35">
        <v>4.4400000000000004</v>
      </c>
      <c r="H79">
        <v>22354.52777778</v>
      </c>
      <c r="I79" s="45">
        <v>4.1500000000000004</v>
      </c>
      <c r="J79" s="35">
        <v>88.03</v>
      </c>
    </row>
    <row r="80" spans="1:10" x14ac:dyDescent="0.25">
      <c r="A80">
        <v>21566.33333333</v>
      </c>
      <c r="B80" s="35">
        <v>3.95</v>
      </c>
      <c r="C80" s="44">
        <v>21.085899999999999</v>
      </c>
      <c r="D80" s="35">
        <v>1.4550000000000001</v>
      </c>
      <c r="E80" s="35">
        <v>4.72</v>
      </c>
      <c r="H80">
        <v>22622.44444444</v>
      </c>
      <c r="I80" s="45">
        <v>4.21</v>
      </c>
      <c r="J80" s="35">
        <v>83.85</v>
      </c>
    </row>
    <row r="81" spans="1:10" x14ac:dyDescent="0.25">
      <c r="A81">
        <v>21771.33333333</v>
      </c>
      <c r="B81" s="35">
        <v>4.01</v>
      </c>
      <c r="C81" s="44">
        <v>21.273199999999999</v>
      </c>
      <c r="D81" s="35">
        <v>1.6</v>
      </c>
      <c r="E81" s="35">
        <v>4.67</v>
      </c>
      <c r="H81">
        <v>22801.05555556</v>
      </c>
      <c r="I81" s="45">
        <v>4.25</v>
      </c>
      <c r="J81" s="35">
        <v>93.2</v>
      </c>
    </row>
    <row r="82" spans="1:10" x14ac:dyDescent="0.25">
      <c r="A82">
        <v>21908</v>
      </c>
      <c r="B82" s="35">
        <v>4.05</v>
      </c>
      <c r="C82" s="44">
        <v>21.398</v>
      </c>
      <c r="D82" s="35">
        <v>1.5449999999999999</v>
      </c>
      <c r="E82" s="35">
        <v>4.7149999999999999</v>
      </c>
      <c r="H82">
        <v>23247.58333333</v>
      </c>
      <c r="I82" s="45">
        <v>4.3499999999999996</v>
      </c>
      <c r="J82" s="35">
        <v>85.76</v>
      </c>
    </row>
    <row r="83" spans="1:10" x14ac:dyDescent="0.25">
      <c r="A83">
        <v>22354.52777778</v>
      </c>
      <c r="B83" s="35">
        <v>4.1500000000000004</v>
      </c>
      <c r="C83" s="44">
        <v>21.863</v>
      </c>
      <c r="D83" s="35">
        <v>1.61</v>
      </c>
      <c r="E83" s="35">
        <v>4.72</v>
      </c>
      <c r="H83">
        <v>23515.5</v>
      </c>
      <c r="I83" s="45">
        <v>4.41</v>
      </c>
      <c r="J83" s="35">
        <v>92.88</v>
      </c>
    </row>
    <row r="84" spans="1:10" x14ac:dyDescent="0.25">
      <c r="A84">
        <v>22622.44444444</v>
      </c>
      <c r="B84" s="35">
        <v>4.21</v>
      </c>
      <c r="C84" s="44">
        <v>22.141999999999999</v>
      </c>
      <c r="D84" s="35">
        <v>1.55</v>
      </c>
      <c r="E84" s="35">
        <v>4.63</v>
      </c>
      <c r="H84">
        <v>23729.58333333</v>
      </c>
      <c r="I84" s="45">
        <v>4.45</v>
      </c>
      <c r="J84" s="35">
        <v>84.36</v>
      </c>
    </row>
    <row r="85" spans="1:10" x14ac:dyDescent="0.25">
      <c r="A85">
        <v>23068.97222222</v>
      </c>
      <c r="B85" s="35">
        <v>4.3099999999999996</v>
      </c>
      <c r="C85" s="44">
        <v>22.606999999999999</v>
      </c>
      <c r="D85" s="35">
        <v>1.61</v>
      </c>
      <c r="E85" s="35">
        <v>4.46</v>
      </c>
      <c r="H85">
        <v>24050.70833333</v>
      </c>
      <c r="I85" s="45">
        <v>4.51</v>
      </c>
      <c r="J85" s="35">
        <v>80.790000000000006</v>
      </c>
    </row>
    <row r="86" spans="1:10" x14ac:dyDescent="0.25">
      <c r="A86">
        <v>23515.5</v>
      </c>
      <c r="B86" s="35">
        <v>4.41</v>
      </c>
      <c r="C86" s="44" t="e">
        <v>#N/A</v>
      </c>
      <c r="D86" s="35" t="e">
        <v>#N/A</v>
      </c>
      <c r="E86" s="35" t="e">
        <v>#N/A</v>
      </c>
      <c r="H86">
        <v>24264.79166667</v>
      </c>
      <c r="I86" s="45">
        <v>4.55</v>
      </c>
      <c r="J86" s="35">
        <v>85.84</v>
      </c>
    </row>
    <row r="87" spans="1:10" x14ac:dyDescent="0.25">
      <c r="A87">
        <v>24585.91666667</v>
      </c>
      <c r="B87" s="35">
        <v>4.6100000000000003</v>
      </c>
      <c r="C87" s="44">
        <v>23.845300000000002</v>
      </c>
      <c r="D87" s="35">
        <v>1.45</v>
      </c>
      <c r="E87" s="35">
        <v>4.67</v>
      </c>
      <c r="H87">
        <v>24800</v>
      </c>
      <c r="I87" s="45">
        <v>4.6500000000000004</v>
      </c>
      <c r="J87" s="35">
        <v>95.02</v>
      </c>
    </row>
    <row r="88" spans="1:10" x14ac:dyDescent="0.25">
      <c r="A88">
        <v>24800</v>
      </c>
      <c r="B88" s="35">
        <v>4.6500000000000004</v>
      </c>
      <c r="C88" s="44" t="e">
        <v>#N/A</v>
      </c>
      <c r="D88" s="35" t="e">
        <v>#N/A</v>
      </c>
      <c r="E88" s="35" t="e">
        <v>#N/A</v>
      </c>
      <c r="H88">
        <v>25335.20833333</v>
      </c>
      <c r="I88" s="45">
        <v>4.75</v>
      </c>
      <c r="J88" s="35">
        <v>87.27</v>
      </c>
    </row>
    <row r="89" spans="1:10" x14ac:dyDescent="0.25">
      <c r="C89" s="44"/>
      <c r="H89">
        <v>25335.20833333</v>
      </c>
      <c r="I89" s="45">
        <v>4.75</v>
      </c>
      <c r="J89" s="35">
        <v>91.02</v>
      </c>
    </row>
    <row r="90" spans="1:10" x14ac:dyDescent="0.25">
      <c r="C90" s="44"/>
      <c r="H90">
        <v>25870.41666667</v>
      </c>
      <c r="I90" s="45">
        <v>4.8499999999999996</v>
      </c>
      <c r="J90" s="35">
        <v>95.07</v>
      </c>
    </row>
    <row r="91" spans="1:10" x14ac:dyDescent="0.25">
      <c r="C91" s="44"/>
      <c r="H91">
        <v>26191.54166667</v>
      </c>
      <c r="I91" s="45">
        <v>4.91</v>
      </c>
      <c r="J91" s="35">
        <v>94.94</v>
      </c>
    </row>
    <row r="92" spans="1:10" x14ac:dyDescent="0.25">
      <c r="C92" s="44"/>
      <c r="H92"/>
      <c r="I92"/>
      <c r="J92"/>
    </row>
    <row r="93" spans="1:10" x14ac:dyDescent="0.25">
      <c r="C93" s="44"/>
    </row>
    <row r="94" spans="1:10" x14ac:dyDescent="0.25">
      <c r="C94" s="44"/>
    </row>
    <row r="95" spans="1:10" x14ac:dyDescent="0.25">
      <c r="C95" s="44"/>
    </row>
    <row r="96" spans="1:10" x14ac:dyDescent="0.25">
      <c r="C96" s="44"/>
    </row>
    <row r="97" spans="3:3" x14ac:dyDescent="0.25">
      <c r="C97" s="44"/>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00"/>
  <sheetViews>
    <sheetView workbookViewId="0"/>
  </sheetViews>
  <sheetFormatPr defaultColWidth="11" defaultRowHeight="15.75" x14ac:dyDescent="0.25"/>
  <sheetData>
    <row r="1" spans="1:5" x14ac:dyDescent="0.25">
      <c r="A1" t="s">
        <v>211</v>
      </c>
    </row>
    <row r="2" spans="1:5" s="29" customFormat="1" x14ac:dyDescent="0.25">
      <c r="A2" s="29" t="s">
        <v>194</v>
      </c>
      <c r="B2" s="55" t="s">
        <v>158</v>
      </c>
      <c r="C2" s="29" t="s">
        <v>156</v>
      </c>
      <c r="D2" s="56" t="s">
        <v>195</v>
      </c>
      <c r="E2" s="56" t="s">
        <v>196</v>
      </c>
    </row>
    <row r="3" spans="1:5" x14ac:dyDescent="0.25">
      <c r="A3">
        <v>0</v>
      </c>
      <c r="B3" s="49">
        <v>0</v>
      </c>
      <c r="C3" s="36">
        <v>0</v>
      </c>
      <c r="D3" s="49">
        <v>0.72</v>
      </c>
      <c r="E3" s="49">
        <v>2.7</v>
      </c>
    </row>
    <row r="4" spans="1:5" x14ac:dyDescent="0.25">
      <c r="A4">
        <v>370</v>
      </c>
      <c r="B4" s="37">
        <v>370</v>
      </c>
      <c r="C4" s="36">
        <v>0.02</v>
      </c>
      <c r="D4" s="49">
        <v>0.7</v>
      </c>
      <c r="E4" s="49">
        <v>2.78</v>
      </c>
    </row>
    <row r="5" spans="1:5" x14ac:dyDescent="0.25">
      <c r="A5">
        <v>740</v>
      </c>
      <c r="B5" s="37">
        <v>740</v>
      </c>
      <c r="C5" s="36">
        <v>0.04</v>
      </c>
      <c r="D5" s="49">
        <v>0.24</v>
      </c>
      <c r="E5" s="49">
        <v>2.64</v>
      </c>
    </row>
    <row r="6" spans="1:5" x14ac:dyDescent="0.25">
      <c r="A6">
        <v>1120</v>
      </c>
      <c r="B6" s="37">
        <v>1120</v>
      </c>
      <c r="C6" s="36">
        <v>0.06</v>
      </c>
      <c r="D6" s="49">
        <v>1.0900000000000001</v>
      </c>
      <c r="E6" s="49">
        <v>2.82</v>
      </c>
    </row>
    <row r="7" spans="1:5" x14ac:dyDescent="0.25">
      <c r="A7">
        <v>1490</v>
      </c>
      <c r="B7" s="37">
        <v>1490</v>
      </c>
      <c r="C7" s="36">
        <v>0.08</v>
      </c>
      <c r="D7" s="49">
        <v>0.82</v>
      </c>
      <c r="E7" s="49">
        <v>2.91</v>
      </c>
    </row>
    <row r="8" spans="1:5" x14ac:dyDescent="0.25">
      <c r="A8">
        <v>1860</v>
      </c>
      <c r="B8" s="37">
        <v>1860</v>
      </c>
      <c r="C8" s="36">
        <v>0.1</v>
      </c>
      <c r="D8" s="49">
        <v>0.92</v>
      </c>
      <c r="E8" s="49">
        <v>2.79</v>
      </c>
    </row>
    <row r="9" spans="1:5" x14ac:dyDescent="0.25">
      <c r="A9">
        <v>2230</v>
      </c>
      <c r="B9" s="37">
        <v>2230</v>
      </c>
      <c r="C9" s="36">
        <v>0.12</v>
      </c>
      <c r="D9" s="49">
        <v>0.87</v>
      </c>
      <c r="E9" s="49">
        <v>2.78</v>
      </c>
    </row>
    <row r="10" spans="1:5" x14ac:dyDescent="0.25">
      <c r="A10">
        <v>2600</v>
      </c>
      <c r="B10" s="37">
        <v>2600</v>
      </c>
      <c r="C10" s="36">
        <v>0.14000000000000001</v>
      </c>
      <c r="D10" s="49">
        <v>0.89</v>
      </c>
      <c r="E10" s="49">
        <v>2.71</v>
      </c>
    </row>
    <row r="11" spans="1:5" x14ac:dyDescent="0.25">
      <c r="A11">
        <v>2980</v>
      </c>
      <c r="B11" s="37">
        <v>2980</v>
      </c>
      <c r="C11" s="36">
        <v>0.16</v>
      </c>
      <c r="D11" s="49">
        <v>1.02</v>
      </c>
      <c r="E11" s="49">
        <v>2.77</v>
      </c>
    </row>
    <row r="12" spans="1:5" x14ac:dyDescent="0.25">
      <c r="A12">
        <v>3350</v>
      </c>
      <c r="B12" s="37">
        <v>3350</v>
      </c>
      <c r="C12" s="36">
        <v>0.18</v>
      </c>
      <c r="D12" s="49">
        <v>0.69</v>
      </c>
      <c r="E12" s="49">
        <v>2.61</v>
      </c>
    </row>
    <row r="13" spans="1:5" x14ac:dyDescent="0.25">
      <c r="A13">
        <v>3720</v>
      </c>
      <c r="B13" s="37">
        <v>3720</v>
      </c>
      <c r="C13" s="36">
        <v>0.2</v>
      </c>
      <c r="D13" s="49">
        <v>0.94</v>
      </c>
      <c r="E13" s="49">
        <v>2.61</v>
      </c>
    </row>
    <row r="14" spans="1:5" x14ac:dyDescent="0.25">
      <c r="A14">
        <v>4090</v>
      </c>
      <c r="B14" s="37">
        <v>4090</v>
      </c>
      <c r="C14" s="36">
        <v>0.22</v>
      </c>
      <c r="D14" s="49">
        <v>0.94</v>
      </c>
      <c r="E14" s="49">
        <v>3.1</v>
      </c>
    </row>
    <row r="15" spans="1:5" x14ac:dyDescent="0.25">
      <c r="A15">
        <v>4460</v>
      </c>
      <c r="B15" s="37">
        <v>4460</v>
      </c>
      <c r="C15" s="36">
        <v>0.24</v>
      </c>
      <c r="D15" s="49">
        <v>0.85</v>
      </c>
      <c r="E15" s="49">
        <v>2.88</v>
      </c>
    </row>
    <row r="16" spans="1:5" x14ac:dyDescent="0.25">
      <c r="A16">
        <v>4840</v>
      </c>
      <c r="B16" s="37">
        <v>4840</v>
      </c>
      <c r="C16" s="36">
        <v>0.26</v>
      </c>
      <c r="D16" s="49">
        <v>1.05</v>
      </c>
      <c r="E16" s="49">
        <v>2.88</v>
      </c>
    </row>
    <row r="17" spans="1:6" x14ac:dyDescent="0.25">
      <c r="A17">
        <v>5210</v>
      </c>
      <c r="B17" s="37">
        <v>5210</v>
      </c>
      <c r="C17" s="36">
        <v>0.28000000000000003</v>
      </c>
      <c r="D17" s="49">
        <v>1.03</v>
      </c>
      <c r="E17" s="49">
        <v>2.85</v>
      </c>
    </row>
    <row r="18" spans="1:6" x14ac:dyDescent="0.25">
      <c r="A18">
        <v>5580</v>
      </c>
      <c r="B18" s="37">
        <v>5580</v>
      </c>
      <c r="C18" s="36">
        <v>0.3</v>
      </c>
      <c r="D18" s="49">
        <v>0.95</v>
      </c>
      <c r="E18" s="49">
        <v>2.82</v>
      </c>
    </row>
    <row r="19" spans="1:6" x14ac:dyDescent="0.25">
      <c r="A19">
        <v>5950</v>
      </c>
      <c r="B19" s="37">
        <v>5950</v>
      </c>
      <c r="C19" s="36">
        <v>0.32</v>
      </c>
      <c r="D19" s="49">
        <v>0.95</v>
      </c>
      <c r="E19" s="49">
        <v>2.61</v>
      </c>
    </row>
    <row r="20" spans="1:6" x14ac:dyDescent="0.25">
      <c r="A20">
        <v>6320</v>
      </c>
      <c r="B20" s="37">
        <v>6320</v>
      </c>
      <c r="C20" s="36">
        <v>0.34</v>
      </c>
      <c r="D20" s="49">
        <v>0.91</v>
      </c>
      <c r="E20" s="49">
        <v>2.82</v>
      </c>
    </row>
    <row r="21" spans="1:6" x14ac:dyDescent="0.25">
      <c r="A21">
        <v>6700</v>
      </c>
      <c r="B21" s="37">
        <v>6700</v>
      </c>
      <c r="C21" s="36">
        <v>0.36</v>
      </c>
      <c r="D21" s="49">
        <v>1.1100000000000001</v>
      </c>
      <c r="E21" s="49">
        <v>2.68</v>
      </c>
    </row>
    <row r="22" spans="1:6" x14ac:dyDescent="0.25">
      <c r="A22">
        <v>7070</v>
      </c>
      <c r="B22" s="37">
        <v>7070</v>
      </c>
      <c r="C22" s="36">
        <v>0.38</v>
      </c>
      <c r="D22" s="49">
        <v>1.18</v>
      </c>
      <c r="E22" s="49">
        <v>2.79</v>
      </c>
    </row>
    <row r="23" spans="1:6" x14ac:dyDescent="0.25">
      <c r="A23">
        <v>7440</v>
      </c>
      <c r="B23" s="37">
        <v>7440</v>
      </c>
      <c r="C23" s="36">
        <v>0.4</v>
      </c>
      <c r="D23" s="49">
        <v>1.03</v>
      </c>
      <c r="E23" s="49">
        <v>2.68</v>
      </c>
    </row>
    <row r="24" spans="1:6" x14ac:dyDescent="0.25">
      <c r="A24">
        <v>7810</v>
      </c>
      <c r="B24" s="37">
        <v>7810</v>
      </c>
      <c r="C24" s="36">
        <v>0.42</v>
      </c>
      <c r="D24" s="49">
        <v>1.08</v>
      </c>
      <c r="E24" s="49">
        <v>2.83</v>
      </c>
    </row>
    <row r="25" spans="1:6" x14ac:dyDescent="0.25">
      <c r="A25">
        <v>8180</v>
      </c>
      <c r="B25" s="37">
        <v>8180</v>
      </c>
      <c r="C25" s="36">
        <v>0.44</v>
      </c>
      <c r="D25" s="49">
        <v>0.99</v>
      </c>
      <c r="E25" s="49">
        <v>2.79</v>
      </c>
    </row>
    <row r="26" spans="1:6" x14ac:dyDescent="0.25">
      <c r="A26">
        <v>8560</v>
      </c>
      <c r="B26" s="37">
        <v>8560</v>
      </c>
      <c r="C26" s="36">
        <v>0.46</v>
      </c>
      <c r="D26" s="49">
        <v>0.78</v>
      </c>
      <c r="E26" s="49">
        <v>2.6</v>
      </c>
    </row>
    <row r="27" spans="1:6" x14ac:dyDescent="0.25">
      <c r="A27">
        <v>8930</v>
      </c>
      <c r="B27" s="37">
        <v>8930</v>
      </c>
      <c r="C27" s="36">
        <v>0.48</v>
      </c>
      <c r="D27" s="49">
        <v>1.01</v>
      </c>
      <c r="E27" s="49">
        <v>2.72</v>
      </c>
    </row>
    <row r="28" spans="1:6" x14ac:dyDescent="0.25">
      <c r="A28">
        <v>9300</v>
      </c>
      <c r="B28" s="37">
        <v>9300</v>
      </c>
      <c r="C28" s="36">
        <v>0.5</v>
      </c>
      <c r="D28" s="49">
        <v>0.66</v>
      </c>
      <c r="E28" s="49">
        <v>2.87</v>
      </c>
    </row>
    <row r="29" spans="1:6" x14ac:dyDescent="0.25">
      <c r="A29">
        <v>9670</v>
      </c>
      <c r="B29" s="37">
        <v>9670</v>
      </c>
      <c r="C29" s="36">
        <v>0.52</v>
      </c>
      <c r="D29" s="49">
        <v>1.1000000000000001</v>
      </c>
      <c r="E29" s="49">
        <v>2.91</v>
      </c>
    </row>
    <row r="30" spans="1:6" x14ac:dyDescent="0.25">
      <c r="A30">
        <v>10040</v>
      </c>
      <c r="B30" s="37">
        <v>10040</v>
      </c>
      <c r="C30" s="36">
        <v>0.54</v>
      </c>
      <c r="D30" s="49">
        <v>0.91</v>
      </c>
      <c r="E30" s="49">
        <v>3.11</v>
      </c>
    </row>
    <row r="31" spans="1:6" x14ac:dyDescent="0.25">
      <c r="A31" s="15">
        <v>10420</v>
      </c>
      <c r="B31" s="37">
        <v>10420</v>
      </c>
      <c r="C31" s="36">
        <v>0.56000000000000005</v>
      </c>
      <c r="D31" s="49">
        <v>0.97</v>
      </c>
      <c r="E31" s="49">
        <v>2.88</v>
      </c>
      <c r="F31" t="s">
        <v>198</v>
      </c>
    </row>
    <row r="32" spans="1:6" x14ac:dyDescent="0.25">
      <c r="A32">
        <f>A31+(14000-10420)/13</f>
        <v>10695.384615384615</v>
      </c>
      <c r="B32" s="37">
        <v>10790</v>
      </c>
      <c r="C32" s="36">
        <v>0.57999999999999996</v>
      </c>
      <c r="D32" s="49">
        <v>0.99</v>
      </c>
      <c r="E32" s="49">
        <v>3.02</v>
      </c>
    </row>
    <row r="33" spans="1:6" x14ac:dyDescent="0.25">
      <c r="A33">
        <f t="shared" ref="A33:A43" si="0">A32+(14000-10420)/13</f>
        <v>10970.76923076923</v>
      </c>
      <c r="B33" s="37">
        <v>11160</v>
      </c>
      <c r="C33" s="36">
        <v>0.6</v>
      </c>
      <c r="D33" s="49">
        <v>0.72</v>
      </c>
      <c r="E33" s="49">
        <v>2.96</v>
      </c>
    </row>
    <row r="34" spans="1:6" x14ac:dyDescent="0.25">
      <c r="A34">
        <f t="shared" si="0"/>
        <v>11246.153846153846</v>
      </c>
      <c r="B34" s="37">
        <v>11530</v>
      </c>
      <c r="C34" s="36">
        <v>0.62</v>
      </c>
      <c r="D34" s="49">
        <v>0.63</v>
      </c>
      <c r="E34" s="49">
        <v>3.17</v>
      </c>
    </row>
    <row r="35" spans="1:6" x14ac:dyDescent="0.25">
      <c r="A35">
        <f t="shared" si="0"/>
        <v>11521.538461538461</v>
      </c>
      <c r="B35" s="37">
        <v>11900</v>
      </c>
      <c r="C35" s="36">
        <v>0.64</v>
      </c>
      <c r="D35" s="49">
        <v>0.57999999999999996</v>
      </c>
      <c r="E35" s="49">
        <v>3.12</v>
      </c>
    </row>
    <row r="36" spans="1:6" x14ac:dyDescent="0.25">
      <c r="A36">
        <f t="shared" si="0"/>
        <v>11796.923076923076</v>
      </c>
      <c r="B36" s="37">
        <v>12280</v>
      </c>
      <c r="C36" s="36">
        <v>0.66</v>
      </c>
      <c r="D36" s="49">
        <v>0.47</v>
      </c>
      <c r="E36" s="49">
        <v>3.65</v>
      </c>
    </row>
    <row r="37" spans="1:6" x14ac:dyDescent="0.25">
      <c r="A37">
        <f t="shared" si="0"/>
        <v>12072.307692307691</v>
      </c>
      <c r="B37" s="37">
        <v>12650</v>
      </c>
      <c r="C37" s="36">
        <v>0.68</v>
      </c>
      <c r="D37" s="49">
        <v>0.48</v>
      </c>
      <c r="E37" s="49">
        <v>3.54</v>
      </c>
    </row>
    <row r="38" spans="1:6" x14ac:dyDescent="0.25">
      <c r="A38">
        <f t="shared" si="0"/>
        <v>12347.692307692307</v>
      </c>
      <c r="B38" s="37">
        <v>13020</v>
      </c>
      <c r="C38" s="36">
        <v>0.7</v>
      </c>
      <c r="D38" s="49">
        <v>0.37</v>
      </c>
      <c r="E38" s="49">
        <v>3.41</v>
      </c>
    </row>
    <row r="39" spans="1:6" x14ac:dyDescent="0.25">
      <c r="A39">
        <f t="shared" si="0"/>
        <v>12623.076923076922</v>
      </c>
      <c r="B39" s="37">
        <v>13390</v>
      </c>
      <c r="C39" s="36">
        <v>0.72</v>
      </c>
      <c r="D39" s="49">
        <v>0.77</v>
      </c>
      <c r="E39" s="49">
        <v>3.64</v>
      </c>
    </row>
    <row r="40" spans="1:6" x14ac:dyDescent="0.25">
      <c r="A40">
        <f t="shared" si="0"/>
        <v>12898.461538461537</v>
      </c>
      <c r="B40" s="37">
        <v>13760</v>
      </c>
      <c r="C40" s="36">
        <v>0.74</v>
      </c>
      <c r="D40" s="49">
        <v>0.54</v>
      </c>
      <c r="E40" s="49">
        <v>3.46</v>
      </c>
    </row>
    <row r="41" spans="1:6" x14ac:dyDescent="0.25">
      <c r="A41">
        <f t="shared" si="0"/>
        <v>13173.846153846152</v>
      </c>
      <c r="B41" s="37">
        <v>14140</v>
      </c>
      <c r="C41" s="36">
        <v>0.76</v>
      </c>
      <c r="D41" s="49">
        <v>0.88</v>
      </c>
      <c r="E41" s="49">
        <v>3.62</v>
      </c>
    </row>
    <row r="42" spans="1:6" x14ac:dyDescent="0.25">
      <c r="A42">
        <f t="shared" si="0"/>
        <v>13449.230769230768</v>
      </c>
      <c r="B42" s="37">
        <v>14510</v>
      </c>
      <c r="C42" s="36">
        <v>0.78</v>
      </c>
      <c r="D42" s="49">
        <v>0.66</v>
      </c>
      <c r="E42" s="49">
        <v>3.45</v>
      </c>
    </row>
    <row r="43" spans="1:6" x14ac:dyDescent="0.25">
      <c r="A43">
        <f t="shared" si="0"/>
        <v>13724.615384615383</v>
      </c>
      <c r="B43" s="37">
        <v>14880</v>
      </c>
      <c r="C43" s="36">
        <v>0.8</v>
      </c>
      <c r="D43" s="49">
        <v>0.62</v>
      </c>
      <c r="E43" s="49">
        <v>3.54</v>
      </c>
    </row>
    <row r="44" spans="1:6" x14ac:dyDescent="0.25">
      <c r="A44" s="15">
        <f>A43+(14000-10420)/13</f>
        <v>13999.999999999998</v>
      </c>
      <c r="B44" s="37">
        <v>15250</v>
      </c>
      <c r="C44" s="36">
        <v>0.82</v>
      </c>
      <c r="D44" s="49">
        <v>0.78</v>
      </c>
      <c r="E44" s="49">
        <v>3.56</v>
      </c>
      <c r="F44" t="s">
        <v>197</v>
      </c>
    </row>
    <row r="45" spans="1:6" x14ac:dyDescent="0.25">
      <c r="A45">
        <f>A44+(4000)/11</f>
        <v>14363.636363636362</v>
      </c>
      <c r="B45" s="37">
        <v>15620</v>
      </c>
      <c r="C45" s="36">
        <v>0.84</v>
      </c>
      <c r="D45" s="49">
        <v>0.28000000000000003</v>
      </c>
      <c r="E45" s="49">
        <v>3.59</v>
      </c>
    </row>
    <row r="46" spans="1:6" x14ac:dyDescent="0.25">
      <c r="A46">
        <f t="shared" ref="A46:A54" si="1">A45+(4000)/11</f>
        <v>14727.272727272726</v>
      </c>
      <c r="B46" s="37">
        <v>16000</v>
      </c>
      <c r="C46" s="36">
        <v>0.86</v>
      </c>
      <c r="D46" s="49">
        <v>0.16</v>
      </c>
      <c r="E46" s="49">
        <v>3.8</v>
      </c>
    </row>
    <row r="47" spans="1:6" x14ac:dyDescent="0.25">
      <c r="A47">
        <f t="shared" si="1"/>
        <v>15090.90909090909</v>
      </c>
      <c r="B47" s="37">
        <v>16740</v>
      </c>
      <c r="C47" s="36">
        <v>0.9</v>
      </c>
      <c r="D47" s="49">
        <v>0.21</v>
      </c>
      <c r="E47" s="49">
        <v>3.74</v>
      </c>
    </row>
    <row r="48" spans="1:6" x14ac:dyDescent="0.25">
      <c r="A48">
        <f t="shared" si="1"/>
        <v>15454.545454545454</v>
      </c>
      <c r="B48" s="37">
        <v>17110</v>
      </c>
      <c r="C48" s="36">
        <v>0.92</v>
      </c>
      <c r="D48" s="49">
        <v>0.14000000000000001</v>
      </c>
      <c r="E48" s="49">
        <v>3.58</v>
      </c>
    </row>
    <row r="49" spans="1:6" x14ac:dyDescent="0.25">
      <c r="A49">
        <f t="shared" si="1"/>
        <v>15818.181818181818</v>
      </c>
      <c r="B49" s="37"/>
      <c r="C49" s="36">
        <v>0.94</v>
      </c>
      <c r="D49" s="49"/>
      <c r="E49" s="49"/>
    </row>
    <row r="50" spans="1:6" x14ac:dyDescent="0.25">
      <c r="A50">
        <f t="shared" si="1"/>
        <v>16181.818181818182</v>
      </c>
      <c r="B50" s="37">
        <v>17860</v>
      </c>
      <c r="C50" s="36">
        <v>0.96</v>
      </c>
      <c r="D50" s="49">
        <v>0.16</v>
      </c>
      <c r="E50" s="49">
        <v>4.13</v>
      </c>
    </row>
    <row r="51" spans="1:6" x14ac:dyDescent="0.25">
      <c r="A51">
        <f t="shared" si="1"/>
        <v>16545.454545454544</v>
      </c>
      <c r="B51" s="37">
        <v>18230</v>
      </c>
      <c r="C51" s="36">
        <v>0.98</v>
      </c>
      <c r="D51" s="49">
        <v>-0.27</v>
      </c>
      <c r="E51" s="49">
        <v>4.1399999999999997</v>
      </c>
    </row>
    <row r="52" spans="1:6" x14ac:dyDescent="0.25">
      <c r="A52">
        <f>A51+(4000)/11</f>
        <v>16909.090909090908</v>
      </c>
      <c r="B52" s="37">
        <v>18600</v>
      </c>
      <c r="C52" s="36">
        <v>1</v>
      </c>
      <c r="D52" s="49">
        <v>0.22</v>
      </c>
      <c r="E52" s="49">
        <v>4.49</v>
      </c>
    </row>
    <row r="53" spans="1:6" x14ac:dyDescent="0.25">
      <c r="A53">
        <f t="shared" si="1"/>
        <v>17272.727272727272</v>
      </c>
      <c r="B53" s="37">
        <v>18970</v>
      </c>
      <c r="C53" s="36">
        <v>1.02</v>
      </c>
      <c r="D53" s="49">
        <v>0.25</v>
      </c>
      <c r="E53" s="49">
        <v>4.28</v>
      </c>
    </row>
    <row r="54" spans="1:6" x14ac:dyDescent="0.25">
      <c r="A54">
        <f t="shared" si="1"/>
        <v>17636.363636363636</v>
      </c>
      <c r="B54" s="37">
        <v>19340</v>
      </c>
      <c r="C54" s="36">
        <v>1.04</v>
      </c>
      <c r="D54" s="49">
        <v>0.71</v>
      </c>
      <c r="E54" s="49">
        <v>4.37</v>
      </c>
    </row>
    <row r="55" spans="1:6" x14ac:dyDescent="0.25">
      <c r="A55" s="15">
        <v>18000</v>
      </c>
      <c r="B55" s="37">
        <v>19720</v>
      </c>
      <c r="C55" s="36">
        <v>1.06</v>
      </c>
      <c r="D55" s="49">
        <v>0.38</v>
      </c>
      <c r="E55" s="49">
        <v>4.46</v>
      </c>
      <c r="F55" t="s">
        <v>197</v>
      </c>
    </row>
    <row r="56" spans="1:6" x14ac:dyDescent="0.25">
      <c r="A56">
        <f>A55+(24000-18000)/11</f>
        <v>18545.454545454544</v>
      </c>
      <c r="B56" s="37">
        <v>20090</v>
      </c>
      <c r="C56" s="36">
        <v>1.08</v>
      </c>
      <c r="D56" s="49">
        <v>0.32</v>
      </c>
      <c r="E56" s="49">
        <v>4.54</v>
      </c>
    </row>
    <row r="57" spans="1:6" x14ac:dyDescent="0.25">
      <c r="A57">
        <f>A56+(24000-18000)/10</f>
        <v>19145.454545454544</v>
      </c>
      <c r="B57" s="37">
        <v>20460</v>
      </c>
      <c r="C57" s="36">
        <v>1.1000000000000001</v>
      </c>
      <c r="D57" s="49">
        <v>0.7</v>
      </c>
      <c r="E57" s="49">
        <v>4.37</v>
      </c>
    </row>
    <row r="58" spans="1:6" x14ac:dyDescent="0.25">
      <c r="A58">
        <f>A57+(24000-18000)/10</f>
        <v>19745.454545454544</v>
      </c>
      <c r="B58" s="37">
        <v>20830</v>
      </c>
      <c r="C58" s="36">
        <v>1.1200000000000001</v>
      </c>
      <c r="D58" s="49">
        <v>0.32</v>
      </c>
      <c r="E58" s="49">
        <v>4.3899999999999997</v>
      </c>
    </row>
    <row r="59" spans="1:6" x14ac:dyDescent="0.25">
      <c r="A59">
        <f>A58+(24000-18000)/10</f>
        <v>20345.454545454544</v>
      </c>
      <c r="B59" s="37">
        <v>21200</v>
      </c>
      <c r="C59" s="36">
        <v>1.1399999999999999</v>
      </c>
      <c r="D59" s="49">
        <v>0.4</v>
      </c>
      <c r="E59" s="49">
        <v>4.34</v>
      </c>
    </row>
    <row r="60" spans="1:6" x14ac:dyDescent="0.25">
      <c r="A60">
        <f>A59+(24000-18000)/10</f>
        <v>20945.454545454544</v>
      </c>
      <c r="B60" s="37">
        <v>21580</v>
      </c>
      <c r="C60" s="36">
        <v>1.1599999999999999</v>
      </c>
      <c r="D60" s="49">
        <v>0.34</v>
      </c>
      <c r="E60" s="49">
        <v>4.54</v>
      </c>
    </row>
    <row r="61" spans="1:6" x14ac:dyDescent="0.25">
      <c r="A61">
        <v>20945.4545</v>
      </c>
      <c r="B61" s="37">
        <v>21580</v>
      </c>
      <c r="C61" s="36">
        <v>1.1599999999999999</v>
      </c>
      <c r="D61" s="49">
        <v>0.32</v>
      </c>
      <c r="E61" s="49">
        <v>4.3600000000000003</v>
      </c>
    </row>
    <row r="62" spans="1:6" x14ac:dyDescent="0.25">
      <c r="A62">
        <f>A61+(24000-18000)/11</f>
        <v>21490.909045454544</v>
      </c>
      <c r="B62" s="37">
        <v>21950</v>
      </c>
      <c r="C62" s="36">
        <v>1.18</v>
      </c>
      <c r="D62" s="49">
        <v>0.35</v>
      </c>
      <c r="E62" s="49">
        <v>4.55</v>
      </c>
    </row>
    <row r="63" spans="1:6" x14ac:dyDescent="0.25">
      <c r="A63">
        <v>21490.909</v>
      </c>
      <c r="B63" s="37">
        <v>21950</v>
      </c>
      <c r="C63" s="36">
        <v>1.18</v>
      </c>
      <c r="D63" s="49">
        <v>0.28000000000000003</v>
      </c>
      <c r="E63" s="49">
        <v>4.3600000000000003</v>
      </c>
    </row>
    <row r="64" spans="1:6" x14ac:dyDescent="0.25">
      <c r="A64">
        <f>A63+(24000-18000)/11</f>
        <v>22036.363545454544</v>
      </c>
      <c r="B64" s="37">
        <v>22320</v>
      </c>
      <c r="C64" s="36">
        <v>1.2</v>
      </c>
      <c r="D64" s="49">
        <v>0.88</v>
      </c>
      <c r="E64" s="49">
        <v>3.29</v>
      </c>
    </row>
    <row r="65" spans="1:6" x14ac:dyDescent="0.25">
      <c r="A65">
        <v>22036.363499999999</v>
      </c>
      <c r="B65" s="37">
        <v>22320</v>
      </c>
      <c r="C65" s="36">
        <v>1.2</v>
      </c>
      <c r="D65" s="49">
        <v>-0.14000000000000001</v>
      </c>
      <c r="E65" s="49">
        <v>4.5199999999999996</v>
      </c>
    </row>
    <row r="66" spans="1:6" x14ac:dyDescent="0.25">
      <c r="A66">
        <f>A65+(24000-18000)/11</f>
        <v>22581.818045454544</v>
      </c>
      <c r="B66" s="37">
        <v>22690</v>
      </c>
      <c r="C66" s="36">
        <v>1.22</v>
      </c>
      <c r="D66" s="49">
        <v>0.37</v>
      </c>
      <c r="E66" s="49">
        <v>4.51</v>
      </c>
    </row>
    <row r="67" spans="1:6" x14ac:dyDescent="0.25">
      <c r="A67">
        <v>22581.817999999999</v>
      </c>
      <c r="B67" s="37">
        <v>22690</v>
      </c>
      <c r="C67" s="36">
        <v>1.22</v>
      </c>
      <c r="D67" s="49">
        <v>0.38</v>
      </c>
      <c r="E67" s="49">
        <v>4.43</v>
      </c>
    </row>
    <row r="68" spans="1:6" x14ac:dyDescent="0.25">
      <c r="A68">
        <f>A67+(24000-18000)/11</f>
        <v>23127.272545454543</v>
      </c>
      <c r="B68" s="37">
        <v>23060</v>
      </c>
      <c r="C68" s="36">
        <v>1.24</v>
      </c>
      <c r="D68" s="49">
        <v>0.38</v>
      </c>
      <c r="E68" s="49">
        <v>4.22</v>
      </c>
    </row>
    <row r="69" spans="1:6" x14ac:dyDescent="0.25">
      <c r="A69">
        <v>23127.272499999999</v>
      </c>
      <c r="B69" s="37">
        <v>23060</v>
      </c>
      <c r="C69" s="36">
        <v>1.24</v>
      </c>
      <c r="D69" s="49">
        <v>0.23</v>
      </c>
      <c r="E69" s="49">
        <v>4.3</v>
      </c>
    </row>
    <row r="70" spans="1:6" x14ac:dyDescent="0.25">
      <c r="A70">
        <f>A69+(24000-18000)/11</f>
        <v>23672.727045454543</v>
      </c>
      <c r="B70" s="37">
        <v>23440</v>
      </c>
      <c r="C70" s="36">
        <v>1.26</v>
      </c>
      <c r="D70" s="49">
        <v>0.34</v>
      </c>
      <c r="E70" s="49">
        <v>4.18</v>
      </c>
    </row>
    <row r="71" spans="1:6" x14ac:dyDescent="0.25">
      <c r="A71" s="15">
        <v>24000</v>
      </c>
      <c r="B71" s="37">
        <v>23810</v>
      </c>
      <c r="C71" s="36">
        <v>1.28</v>
      </c>
      <c r="D71" s="49">
        <v>0.24</v>
      </c>
      <c r="E71" s="49">
        <v>4.18</v>
      </c>
      <c r="F71" t="s">
        <v>197</v>
      </c>
    </row>
    <row r="75" spans="1:6" x14ac:dyDescent="0.25">
      <c r="B75" s="37"/>
      <c r="D75" s="37"/>
      <c r="E75" s="37"/>
    </row>
    <row r="76" spans="1:6" x14ac:dyDescent="0.25">
      <c r="B76" s="37"/>
      <c r="D76" s="37"/>
      <c r="E76" s="37"/>
    </row>
    <row r="77" spans="1:6" x14ac:dyDescent="0.25">
      <c r="B77" s="37"/>
      <c r="D77" s="37"/>
      <c r="E77" s="37"/>
    </row>
    <row r="78" spans="1:6" x14ac:dyDescent="0.25">
      <c r="B78" s="37"/>
      <c r="D78" s="37"/>
      <c r="E78" s="37"/>
    </row>
    <row r="79" spans="1:6" x14ac:dyDescent="0.25">
      <c r="B79" s="37"/>
      <c r="D79" s="37"/>
      <c r="E79" s="37"/>
    </row>
    <row r="80" spans="1:6" x14ac:dyDescent="0.25">
      <c r="B80" s="37"/>
      <c r="D80" s="37"/>
      <c r="E80" s="37"/>
    </row>
    <row r="81" spans="2:5" x14ac:dyDescent="0.25">
      <c r="B81" s="37"/>
      <c r="D81" s="37"/>
      <c r="E81" s="37"/>
    </row>
    <row r="82" spans="2:5" x14ac:dyDescent="0.25">
      <c r="B82" s="37"/>
      <c r="D82" s="37"/>
      <c r="E82" s="37"/>
    </row>
    <row r="83" spans="2:5" x14ac:dyDescent="0.25">
      <c r="B83" s="37"/>
      <c r="D83" s="37"/>
      <c r="E83" s="37"/>
    </row>
    <row r="84" spans="2:5" x14ac:dyDescent="0.25">
      <c r="B84" s="37"/>
      <c r="D84" s="37"/>
      <c r="E84" s="37"/>
    </row>
    <row r="85" spans="2:5" x14ac:dyDescent="0.25">
      <c r="B85" s="37"/>
      <c r="C85" s="37"/>
      <c r="D85" s="37"/>
      <c r="E85" s="37"/>
    </row>
    <row r="86" spans="2:5" x14ac:dyDescent="0.25">
      <c r="B86" s="37"/>
      <c r="C86" s="37"/>
      <c r="D86" s="37"/>
      <c r="E86" s="37"/>
    </row>
    <row r="87" spans="2:5" x14ac:dyDescent="0.25">
      <c r="B87" s="37"/>
      <c r="C87" s="37"/>
      <c r="D87" s="37"/>
      <c r="E87" s="37"/>
    </row>
    <row r="88" spans="2:5" x14ac:dyDescent="0.25">
      <c r="B88" s="37"/>
      <c r="C88" s="37"/>
      <c r="D88" s="37"/>
      <c r="E88" s="37"/>
    </row>
    <row r="89" spans="2:5" x14ac:dyDescent="0.25">
      <c r="B89" s="37"/>
      <c r="C89" s="37"/>
      <c r="D89" s="37"/>
      <c r="E89" s="37"/>
    </row>
    <row r="90" spans="2:5" x14ac:dyDescent="0.25">
      <c r="B90" s="37"/>
      <c r="C90" s="37"/>
      <c r="D90" s="37"/>
      <c r="E90" s="37"/>
    </row>
    <row r="91" spans="2:5" x14ac:dyDescent="0.25">
      <c r="B91" s="37"/>
      <c r="C91" s="37"/>
      <c r="D91" s="37"/>
      <c r="E91" s="37"/>
    </row>
    <row r="92" spans="2:5" x14ac:dyDescent="0.25">
      <c r="B92" s="37"/>
      <c r="C92" s="37"/>
      <c r="D92" s="37"/>
      <c r="E92" s="37"/>
    </row>
    <row r="93" spans="2:5" x14ac:dyDescent="0.25">
      <c r="B93" s="37"/>
      <c r="C93" s="37"/>
      <c r="D93" s="37"/>
      <c r="E93" s="37"/>
    </row>
    <row r="94" spans="2:5" x14ac:dyDescent="0.25">
      <c r="B94" s="37"/>
      <c r="C94" s="37"/>
      <c r="D94" s="37"/>
      <c r="E94" s="37"/>
    </row>
    <row r="95" spans="2:5" x14ac:dyDescent="0.25">
      <c r="B95" s="37"/>
      <c r="C95" s="37"/>
      <c r="D95" s="37"/>
      <c r="E95" s="37"/>
    </row>
    <row r="96" spans="2:5" x14ac:dyDescent="0.25">
      <c r="B96" s="37"/>
      <c r="C96" s="37"/>
      <c r="D96" s="37"/>
      <c r="E96" s="37"/>
    </row>
    <row r="97" spans="2:5" x14ac:dyDescent="0.25">
      <c r="B97" s="37"/>
      <c r="C97" s="37"/>
      <c r="D97" s="37"/>
      <c r="E97" s="37"/>
    </row>
    <row r="98" spans="2:5" x14ac:dyDescent="0.25">
      <c r="B98" s="37"/>
      <c r="C98" s="37"/>
      <c r="D98" s="37"/>
      <c r="E98" s="37"/>
    </row>
    <row r="99" spans="2:5" x14ac:dyDescent="0.25">
      <c r="B99" s="37"/>
      <c r="C99" s="37"/>
      <c r="D99" s="37"/>
      <c r="E99" s="37"/>
    </row>
    <row r="100" spans="2:5" x14ac:dyDescent="0.25">
      <c r="B100" s="37"/>
      <c r="C100" s="37"/>
      <c r="D100" s="37"/>
      <c r="E100" s="37"/>
    </row>
    <row r="101" spans="2:5" x14ac:dyDescent="0.25">
      <c r="B101" s="37"/>
      <c r="C101" s="37"/>
      <c r="D101" s="37"/>
      <c r="E101" s="37"/>
    </row>
    <row r="102" spans="2:5" x14ac:dyDescent="0.25">
      <c r="B102" s="37"/>
      <c r="C102" s="37"/>
      <c r="D102" s="37"/>
      <c r="E102" s="37"/>
    </row>
    <row r="103" spans="2:5" x14ac:dyDescent="0.25">
      <c r="B103" s="37"/>
      <c r="C103" s="37"/>
      <c r="D103" s="37"/>
      <c r="E103" s="37"/>
    </row>
    <row r="104" spans="2:5" x14ac:dyDescent="0.25">
      <c r="B104" s="37"/>
      <c r="C104" s="37"/>
      <c r="D104" s="37"/>
      <c r="E104" s="37"/>
    </row>
    <row r="105" spans="2:5" x14ac:dyDescent="0.25">
      <c r="B105" s="37"/>
      <c r="C105" s="37"/>
      <c r="D105" s="37"/>
      <c r="E105" s="37"/>
    </row>
    <row r="106" spans="2:5" x14ac:dyDescent="0.25">
      <c r="B106" s="37"/>
      <c r="C106" s="37"/>
      <c r="D106" s="37"/>
      <c r="E106" s="37"/>
    </row>
    <row r="107" spans="2:5" x14ac:dyDescent="0.25">
      <c r="B107" s="37"/>
      <c r="C107" s="37"/>
      <c r="D107" s="37"/>
      <c r="E107" s="37"/>
    </row>
    <row r="108" spans="2:5" x14ac:dyDescent="0.25">
      <c r="B108" s="37"/>
      <c r="C108" s="37"/>
      <c r="D108" s="37"/>
      <c r="E108" s="37"/>
    </row>
    <row r="109" spans="2:5" x14ac:dyDescent="0.25">
      <c r="B109" s="37"/>
      <c r="C109" s="37"/>
      <c r="D109" s="37"/>
      <c r="E109" s="37"/>
    </row>
    <row r="110" spans="2:5" x14ac:dyDescent="0.25">
      <c r="B110" s="37"/>
      <c r="C110" s="37"/>
      <c r="D110" s="37"/>
      <c r="E110" s="37"/>
    </row>
    <row r="111" spans="2:5" x14ac:dyDescent="0.25">
      <c r="B111" s="37"/>
      <c r="C111" s="37"/>
      <c r="D111" s="37"/>
      <c r="E111" s="37"/>
    </row>
    <row r="112" spans="2:5" x14ac:dyDescent="0.25">
      <c r="B112" s="37"/>
      <c r="C112" s="37"/>
      <c r="D112" s="37"/>
      <c r="E112" s="37"/>
    </row>
    <row r="113" spans="2:5" x14ac:dyDescent="0.25">
      <c r="B113" s="37"/>
      <c r="C113" s="37"/>
      <c r="D113" s="37"/>
      <c r="E113" s="37"/>
    </row>
    <row r="114" spans="2:5" x14ac:dyDescent="0.25">
      <c r="B114" s="37"/>
      <c r="C114" s="37"/>
      <c r="D114" s="37"/>
      <c r="E114" s="37"/>
    </row>
    <row r="115" spans="2:5" x14ac:dyDescent="0.25">
      <c r="B115" s="37"/>
      <c r="C115" s="37"/>
      <c r="D115" s="37"/>
      <c r="E115" s="37"/>
    </row>
    <row r="116" spans="2:5" x14ac:dyDescent="0.25">
      <c r="B116" s="37"/>
      <c r="C116" s="37"/>
      <c r="D116" s="37"/>
      <c r="E116" s="37"/>
    </row>
    <row r="117" spans="2:5" x14ac:dyDescent="0.25">
      <c r="B117" s="37"/>
      <c r="C117" s="37"/>
      <c r="D117" s="37"/>
      <c r="E117" s="37"/>
    </row>
    <row r="118" spans="2:5" x14ac:dyDescent="0.25">
      <c r="B118" s="37"/>
      <c r="C118" s="37"/>
      <c r="D118" s="37"/>
      <c r="E118" s="37"/>
    </row>
    <row r="119" spans="2:5" x14ac:dyDescent="0.25">
      <c r="B119" s="37"/>
      <c r="C119" s="37"/>
      <c r="D119" s="37"/>
      <c r="E119" s="37"/>
    </row>
    <row r="120" spans="2:5" x14ac:dyDescent="0.25">
      <c r="B120" s="37"/>
      <c r="C120" s="37"/>
      <c r="D120" s="37"/>
      <c r="E120" s="37"/>
    </row>
    <row r="121" spans="2:5" x14ac:dyDescent="0.25">
      <c r="B121" s="37"/>
      <c r="C121" s="37"/>
      <c r="D121" s="37"/>
      <c r="E121" s="37"/>
    </row>
    <row r="122" spans="2:5" x14ac:dyDescent="0.25">
      <c r="B122" s="37"/>
      <c r="C122" s="37"/>
      <c r="D122" s="37"/>
      <c r="E122" s="37"/>
    </row>
    <row r="123" spans="2:5" x14ac:dyDescent="0.25">
      <c r="B123" s="37"/>
      <c r="C123" s="37"/>
      <c r="D123" s="37"/>
      <c r="E123" s="37"/>
    </row>
    <row r="124" spans="2:5" x14ac:dyDescent="0.25">
      <c r="B124" s="37"/>
      <c r="C124" s="37"/>
      <c r="D124" s="37"/>
      <c r="E124" s="37"/>
    </row>
    <row r="125" spans="2:5" x14ac:dyDescent="0.25">
      <c r="B125" s="37"/>
      <c r="C125" s="37"/>
      <c r="D125" s="37"/>
      <c r="E125" s="37"/>
    </row>
    <row r="126" spans="2:5" x14ac:dyDescent="0.25">
      <c r="B126" s="37"/>
      <c r="C126" s="37"/>
      <c r="D126" s="37"/>
      <c r="E126" s="37"/>
    </row>
    <row r="127" spans="2:5" x14ac:dyDescent="0.25">
      <c r="B127" s="37"/>
      <c r="C127" s="37"/>
      <c r="D127" s="37"/>
      <c r="E127" s="37"/>
    </row>
    <row r="128" spans="2:5" x14ac:dyDescent="0.25">
      <c r="B128" s="37"/>
      <c r="C128" s="37"/>
      <c r="D128" s="37"/>
      <c r="E128" s="37"/>
    </row>
    <row r="129" spans="2:5" x14ac:dyDescent="0.25">
      <c r="B129" s="37"/>
      <c r="C129" s="37"/>
      <c r="D129" s="37"/>
      <c r="E129" s="37"/>
    </row>
    <row r="130" spans="2:5" x14ac:dyDescent="0.25">
      <c r="B130" s="37"/>
      <c r="C130" s="37"/>
      <c r="D130" s="37"/>
      <c r="E130" s="37"/>
    </row>
    <row r="131" spans="2:5" x14ac:dyDescent="0.25">
      <c r="B131" s="37"/>
      <c r="C131" s="37"/>
      <c r="D131" s="37"/>
      <c r="E131" s="37"/>
    </row>
    <row r="132" spans="2:5" x14ac:dyDescent="0.25">
      <c r="B132" s="37"/>
      <c r="C132" s="37"/>
      <c r="D132" s="37"/>
      <c r="E132" s="37"/>
    </row>
    <row r="133" spans="2:5" x14ac:dyDescent="0.25">
      <c r="B133" s="37"/>
      <c r="C133" s="37"/>
      <c r="D133" s="37"/>
      <c r="E133" s="37"/>
    </row>
    <row r="134" spans="2:5" x14ac:dyDescent="0.25">
      <c r="B134" s="37"/>
      <c r="C134" s="37"/>
      <c r="D134" s="37"/>
      <c r="E134" s="37"/>
    </row>
    <row r="135" spans="2:5" x14ac:dyDescent="0.25">
      <c r="B135" s="37"/>
      <c r="C135" s="37"/>
      <c r="D135" s="37"/>
      <c r="E135" s="37"/>
    </row>
    <row r="136" spans="2:5" x14ac:dyDescent="0.25">
      <c r="B136" s="37"/>
      <c r="C136" s="37"/>
      <c r="D136" s="37"/>
      <c r="E136" s="37"/>
    </row>
    <row r="137" spans="2:5" x14ac:dyDescent="0.25">
      <c r="B137" s="37"/>
      <c r="C137" s="37"/>
      <c r="D137" s="37"/>
      <c r="E137" s="37"/>
    </row>
    <row r="138" spans="2:5" x14ac:dyDescent="0.25">
      <c r="B138" s="37"/>
      <c r="C138" s="37"/>
      <c r="D138" s="37"/>
      <c r="E138" s="37"/>
    </row>
    <row r="139" spans="2:5" x14ac:dyDescent="0.25">
      <c r="B139" s="37"/>
      <c r="C139" s="37"/>
      <c r="D139" s="37"/>
      <c r="E139" s="37"/>
    </row>
    <row r="140" spans="2:5" x14ac:dyDescent="0.25">
      <c r="B140" s="37"/>
      <c r="C140" s="37"/>
      <c r="D140" s="37"/>
      <c r="E140" s="37"/>
    </row>
    <row r="141" spans="2:5" x14ac:dyDescent="0.25">
      <c r="B141" s="37"/>
      <c r="C141" s="37"/>
      <c r="D141" s="37"/>
      <c r="E141" s="37"/>
    </row>
    <row r="142" spans="2:5" x14ac:dyDescent="0.25">
      <c r="B142" s="37"/>
      <c r="C142" s="37"/>
      <c r="D142" s="37"/>
      <c r="E142" s="37"/>
    </row>
    <row r="143" spans="2:5" x14ac:dyDescent="0.25">
      <c r="B143" s="37"/>
      <c r="C143" s="37"/>
      <c r="D143" s="37"/>
      <c r="E143" s="37"/>
    </row>
    <row r="144" spans="2:5" x14ac:dyDescent="0.25">
      <c r="B144" s="37"/>
      <c r="C144" s="37"/>
      <c r="D144" s="37"/>
      <c r="E144" s="37"/>
    </row>
    <row r="145" spans="2:5" x14ac:dyDescent="0.25">
      <c r="B145" s="37"/>
      <c r="C145" s="37"/>
      <c r="D145" s="37"/>
      <c r="E145" s="37"/>
    </row>
    <row r="146" spans="2:5" x14ac:dyDescent="0.25">
      <c r="B146" s="37"/>
      <c r="C146" s="37"/>
      <c r="D146" s="37"/>
      <c r="E146" s="37"/>
    </row>
    <row r="147" spans="2:5" x14ac:dyDescent="0.25">
      <c r="B147" s="37"/>
      <c r="C147" s="37"/>
      <c r="D147" s="37"/>
      <c r="E147" s="37"/>
    </row>
    <row r="148" spans="2:5" x14ac:dyDescent="0.25">
      <c r="B148" s="37"/>
      <c r="C148" s="37"/>
      <c r="D148" s="37"/>
      <c r="E148" s="37"/>
    </row>
    <row r="149" spans="2:5" x14ac:dyDescent="0.25">
      <c r="B149" s="37"/>
      <c r="C149" s="37"/>
      <c r="D149" s="37"/>
      <c r="E149" s="37"/>
    </row>
    <row r="150" spans="2:5" x14ac:dyDescent="0.25">
      <c r="B150" s="37"/>
      <c r="C150" s="37"/>
      <c r="D150" s="37"/>
      <c r="E150" s="37"/>
    </row>
    <row r="151" spans="2:5" x14ac:dyDescent="0.25">
      <c r="B151" s="37"/>
      <c r="C151" s="37"/>
      <c r="D151" s="37"/>
      <c r="E151" s="37"/>
    </row>
    <row r="152" spans="2:5" x14ac:dyDescent="0.25">
      <c r="B152" s="37"/>
      <c r="C152" s="37"/>
      <c r="D152" s="37"/>
      <c r="E152" s="37"/>
    </row>
    <row r="153" spans="2:5" x14ac:dyDescent="0.25">
      <c r="B153" s="37"/>
      <c r="C153" s="37"/>
      <c r="D153" s="37"/>
      <c r="E153" s="37"/>
    </row>
    <row r="154" spans="2:5" x14ac:dyDescent="0.25">
      <c r="B154" s="37"/>
      <c r="C154" s="37"/>
      <c r="D154" s="37"/>
      <c r="E154" s="37"/>
    </row>
    <row r="155" spans="2:5" x14ac:dyDescent="0.25">
      <c r="B155" s="37"/>
      <c r="C155" s="37"/>
      <c r="D155" s="37"/>
      <c r="E155" s="37"/>
    </row>
    <row r="156" spans="2:5" x14ac:dyDescent="0.25">
      <c r="B156" s="37"/>
      <c r="C156" s="37"/>
      <c r="D156" s="37"/>
      <c r="E156" s="37"/>
    </row>
    <row r="157" spans="2:5" x14ac:dyDescent="0.25">
      <c r="B157" s="37"/>
      <c r="C157" s="37"/>
      <c r="D157" s="37"/>
      <c r="E157" s="37"/>
    </row>
    <row r="158" spans="2:5" x14ac:dyDescent="0.25">
      <c r="B158" s="37"/>
      <c r="C158" s="37"/>
      <c r="D158" s="37"/>
      <c r="E158" s="37"/>
    </row>
    <row r="159" spans="2:5" x14ac:dyDescent="0.25">
      <c r="B159" s="37"/>
      <c r="C159" s="37"/>
      <c r="D159" s="37"/>
      <c r="E159" s="37"/>
    </row>
    <row r="160" spans="2:5" x14ac:dyDescent="0.25">
      <c r="B160" s="37"/>
      <c r="C160" s="37"/>
      <c r="D160" s="37"/>
      <c r="E160" s="37"/>
    </row>
    <row r="161" spans="2:5" x14ac:dyDescent="0.25">
      <c r="B161" s="37"/>
      <c r="C161" s="37"/>
      <c r="D161" s="37"/>
      <c r="E161" s="37"/>
    </row>
    <row r="162" spans="2:5" x14ac:dyDescent="0.25">
      <c r="B162" s="37"/>
      <c r="C162" s="37"/>
      <c r="D162" s="37"/>
      <c r="E162" s="37"/>
    </row>
    <row r="163" spans="2:5" x14ac:dyDescent="0.25">
      <c r="B163" s="37"/>
      <c r="C163" s="37"/>
      <c r="D163" s="37"/>
      <c r="E163" s="37"/>
    </row>
    <row r="164" spans="2:5" x14ac:dyDescent="0.25">
      <c r="B164" s="37"/>
      <c r="C164" s="37"/>
      <c r="D164" s="37"/>
      <c r="E164" s="37"/>
    </row>
    <row r="165" spans="2:5" x14ac:dyDescent="0.25">
      <c r="B165" s="37"/>
      <c r="C165" s="37"/>
      <c r="D165" s="37"/>
      <c r="E165" s="37"/>
    </row>
    <row r="166" spans="2:5" x14ac:dyDescent="0.25">
      <c r="B166" s="37"/>
      <c r="C166" s="37"/>
      <c r="D166" s="37"/>
      <c r="E166" s="37"/>
    </row>
    <row r="167" spans="2:5" x14ac:dyDescent="0.25">
      <c r="B167" s="37"/>
      <c r="C167" s="37"/>
      <c r="D167" s="37"/>
      <c r="E167" s="37"/>
    </row>
    <row r="168" spans="2:5" x14ac:dyDescent="0.25">
      <c r="B168" s="37"/>
      <c r="C168" s="37"/>
      <c r="D168" s="37"/>
      <c r="E168" s="37"/>
    </row>
    <row r="169" spans="2:5" x14ac:dyDescent="0.25">
      <c r="B169" s="37"/>
      <c r="C169" s="37"/>
      <c r="D169" s="37"/>
      <c r="E169" s="37"/>
    </row>
    <row r="170" spans="2:5" x14ac:dyDescent="0.25">
      <c r="B170" s="37"/>
      <c r="C170" s="37"/>
      <c r="D170" s="37"/>
      <c r="E170" s="37"/>
    </row>
    <row r="171" spans="2:5" x14ac:dyDescent="0.25">
      <c r="B171" s="37"/>
      <c r="C171" s="37"/>
      <c r="D171" s="37"/>
      <c r="E171" s="37"/>
    </row>
    <row r="172" spans="2:5" x14ac:dyDescent="0.25">
      <c r="B172" s="37"/>
      <c r="C172" s="37"/>
      <c r="D172" s="37"/>
      <c r="E172" s="37"/>
    </row>
    <row r="173" spans="2:5" x14ac:dyDescent="0.25">
      <c r="B173" s="37"/>
      <c r="C173" s="37"/>
      <c r="D173" s="37"/>
      <c r="E173" s="37"/>
    </row>
    <row r="174" spans="2:5" x14ac:dyDescent="0.25">
      <c r="B174" s="37"/>
      <c r="C174" s="37"/>
      <c r="D174" s="37"/>
      <c r="E174" s="37"/>
    </row>
    <row r="175" spans="2:5" x14ac:dyDescent="0.25">
      <c r="B175" s="37"/>
      <c r="C175" s="37"/>
      <c r="D175" s="37"/>
      <c r="E175" s="37"/>
    </row>
    <row r="176" spans="2:5" x14ac:dyDescent="0.25">
      <c r="B176" s="37"/>
      <c r="C176" s="37"/>
      <c r="D176" s="37"/>
      <c r="E176" s="37"/>
    </row>
    <row r="177" spans="2:5" x14ac:dyDescent="0.25">
      <c r="B177" s="37"/>
      <c r="C177" s="37"/>
      <c r="D177" s="37"/>
      <c r="E177" s="37"/>
    </row>
    <row r="178" spans="2:5" x14ac:dyDescent="0.25">
      <c r="B178" s="37"/>
      <c r="C178" s="37"/>
      <c r="D178" s="37"/>
      <c r="E178" s="37"/>
    </row>
    <row r="179" spans="2:5" x14ac:dyDescent="0.25">
      <c r="B179" s="37"/>
      <c r="C179" s="37"/>
      <c r="D179" s="37"/>
      <c r="E179" s="37"/>
    </row>
    <row r="180" spans="2:5" x14ac:dyDescent="0.25">
      <c r="B180" s="37"/>
      <c r="C180" s="37"/>
      <c r="D180" s="37"/>
      <c r="E180" s="37"/>
    </row>
    <row r="181" spans="2:5" x14ac:dyDescent="0.25">
      <c r="B181" s="37"/>
      <c r="C181" s="37"/>
      <c r="D181" s="37"/>
      <c r="E181" s="37"/>
    </row>
    <row r="182" spans="2:5" x14ac:dyDescent="0.25">
      <c r="B182" s="37"/>
      <c r="C182" s="37"/>
      <c r="D182" s="37"/>
      <c r="E182" s="37"/>
    </row>
    <row r="183" spans="2:5" x14ac:dyDescent="0.25">
      <c r="B183" s="37"/>
      <c r="C183" s="37"/>
      <c r="D183" s="37"/>
      <c r="E183" s="37"/>
    </row>
    <row r="184" spans="2:5" x14ac:dyDescent="0.25">
      <c r="B184" s="37"/>
      <c r="C184" s="37"/>
      <c r="D184" s="37"/>
      <c r="E184" s="37"/>
    </row>
    <row r="185" spans="2:5" x14ac:dyDescent="0.25">
      <c r="B185" s="37"/>
      <c r="C185" s="37"/>
      <c r="D185" s="37"/>
      <c r="E185" s="37"/>
    </row>
    <row r="186" spans="2:5" x14ac:dyDescent="0.25">
      <c r="B186" s="37"/>
      <c r="C186" s="37"/>
      <c r="D186" s="37"/>
      <c r="E186" s="37"/>
    </row>
    <row r="187" spans="2:5" x14ac:dyDescent="0.25">
      <c r="B187" s="37"/>
      <c r="C187" s="37"/>
      <c r="D187" s="37"/>
      <c r="E187" s="37"/>
    </row>
    <row r="188" spans="2:5" x14ac:dyDescent="0.25">
      <c r="B188" s="37"/>
      <c r="C188" s="37"/>
      <c r="D188" s="37"/>
      <c r="E188" s="37"/>
    </row>
    <row r="189" spans="2:5" x14ac:dyDescent="0.25">
      <c r="B189" s="37"/>
      <c r="C189" s="37"/>
      <c r="D189" s="37"/>
      <c r="E189" s="37"/>
    </row>
    <row r="190" spans="2:5" x14ac:dyDescent="0.25">
      <c r="B190" s="37"/>
      <c r="C190" s="37"/>
      <c r="D190" s="37"/>
      <c r="E190" s="37"/>
    </row>
    <row r="191" spans="2:5" x14ac:dyDescent="0.25">
      <c r="B191" s="37"/>
      <c r="C191" s="37"/>
      <c r="D191" s="37"/>
      <c r="E191" s="37"/>
    </row>
    <row r="192" spans="2:5" x14ac:dyDescent="0.25">
      <c r="B192" s="37"/>
      <c r="C192" s="37"/>
      <c r="D192" s="37"/>
      <c r="E192" s="37"/>
    </row>
    <row r="193" spans="2:5" x14ac:dyDescent="0.25">
      <c r="B193" s="37"/>
      <c r="C193" s="37"/>
      <c r="D193" s="37"/>
      <c r="E193" s="37"/>
    </row>
    <row r="194" spans="2:5" x14ac:dyDescent="0.25">
      <c r="B194" s="37"/>
      <c r="C194" s="37"/>
      <c r="D194" s="37"/>
      <c r="E194" s="37"/>
    </row>
    <row r="195" spans="2:5" x14ac:dyDescent="0.25">
      <c r="B195" s="37"/>
      <c r="C195" s="37"/>
      <c r="D195" s="37"/>
      <c r="E195" s="37"/>
    </row>
    <row r="196" spans="2:5" x14ac:dyDescent="0.25">
      <c r="B196" s="37"/>
      <c r="C196" s="37"/>
      <c r="D196" s="37"/>
      <c r="E196" s="37"/>
    </row>
    <row r="197" spans="2:5" x14ac:dyDescent="0.25">
      <c r="B197" s="37"/>
      <c r="C197" s="37"/>
      <c r="D197" s="37"/>
      <c r="E197" s="37"/>
    </row>
    <row r="198" spans="2:5" x14ac:dyDescent="0.25">
      <c r="B198" s="37"/>
      <c r="C198" s="37"/>
      <c r="D198" s="37"/>
      <c r="E198" s="37"/>
    </row>
    <row r="199" spans="2:5" x14ac:dyDescent="0.25">
      <c r="B199" s="37"/>
      <c r="C199" s="37"/>
      <c r="D199" s="37"/>
      <c r="E199" s="37"/>
    </row>
    <row r="200" spans="2:5" x14ac:dyDescent="0.25">
      <c r="B200" s="37"/>
      <c r="C200" s="37"/>
      <c r="D200" s="37"/>
      <c r="E200" s="37"/>
    </row>
    <row r="201" spans="2:5" x14ac:dyDescent="0.25">
      <c r="B201" s="37"/>
      <c r="C201" s="37"/>
      <c r="D201" s="37"/>
      <c r="E201" s="37"/>
    </row>
    <row r="202" spans="2:5" x14ac:dyDescent="0.25">
      <c r="B202" s="37"/>
      <c r="C202" s="37"/>
      <c r="D202" s="37"/>
      <c r="E202" s="37"/>
    </row>
    <row r="203" spans="2:5" x14ac:dyDescent="0.25">
      <c r="B203" s="37"/>
      <c r="C203" s="37"/>
      <c r="D203" s="37"/>
      <c r="E203" s="37"/>
    </row>
    <row r="204" spans="2:5" x14ac:dyDescent="0.25">
      <c r="B204" s="37"/>
      <c r="C204" s="37"/>
      <c r="D204" s="37"/>
      <c r="E204" s="37"/>
    </row>
    <row r="205" spans="2:5" x14ac:dyDescent="0.25">
      <c r="B205" s="37"/>
      <c r="C205" s="37"/>
      <c r="D205" s="37"/>
      <c r="E205" s="37"/>
    </row>
    <row r="206" spans="2:5" x14ac:dyDescent="0.25">
      <c r="B206" s="37"/>
      <c r="C206" s="37"/>
      <c r="D206" s="37"/>
      <c r="E206" s="37"/>
    </row>
    <row r="207" spans="2:5" x14ac:dyDescent="0.25">
      <c r="B207" s="37"/>
      <c r="C207" s="37"/>
      <c r="D207" s="37"/>
      <c r="E207" s="37"/>
    </row>
    <row r="208" spans="2:5" x14ac:dyDescent="0.25">
      <c r="B208" s="37"/>
      <c r="C208" s="37"/>
      <c r="D208" s="37"/>
      <c r="E208" s="37"/>
    </row>
    <row r="209" spans="2:5" x14ac:dyDescent="0.25">
      <c r="B209" s="37"/>
      <c r="C209" s="37"/>
      <c r="D209" s="37"/>
      <c r="E209" s="37"/>
    </row>
    <row r="210" spans="2:5" x14ac:dyDescent="0.25">
      <c r="B210" s="37"/>
      <c r="C210" s="37"/>
      <c r="D210" s="37"/>
      <c r="E210" s="37"/>
    </row>
    <row r="211" spans="2:5" x14ac:dyDescent="0.25">
      <c r="B211" s="37"/>
      <c r="C211" s="37"/>
      <c r="D211" s="37"/>
      <c r="E211" s="37"/>
    </row>
    <row r="212" spans="2:5" x14ac:dyDescent="0.25">
      <c r="B212" s="37"/>
      <c r="C212" s="37"/>
      <c r="D212" s="37"/>
      <c r="E212" s="37"/>
    </row>
    <row r="213" spans="2:5" x14ac:dyDescent="0.25">
      <c r="B213" s="37"/>
      <c r="C213" s="37"/>
      <c r="D213" s="37"/>
      <c r="E213" s="37"/>
    </row>
    <row r="214" spans="2:5" x14ac:dyDescent="0.25">
      <c r="B214" s="37"/>
      <c r="C214" s="37"/>
      <c r="D214" s="37"/>
      <c r="E214" s="37"/>
    </row>
    <row r="215" spans="2:5" x14ac:dyDescent="0.25">
      <c r="B215" s="37"/>
      <c r="C215" s="37"/>
      <c r="D215" s="37"/>
      <c r="E215" s="37"/>
    </row>
    <row r="216" spans="2:5" x14ac:dyDescent="0.25">
      <c r="B216" s="37"/>
      <c r="C216" s="37"/>
      <c r="D216" s="37"/>
      <c r="E216" s="37"/>
    </row>
    <row r="217" spans="2:5" x14ac:dyDescent="0.25">
      <c r="B217" s="37"/>
      <c r="C217" s="37"/>
      <c r="D217" s="37"/>
      <c r="E217" s="37"/>
    </row>
    <row r="218" spans="2:5" x14ac:dyDescent="0.25">
      <c r="B218" s="37"/>
      <c r="C218" s="37"/>
      <c r="D218" s="37"/>
      <c r="E218" s="37"/>
    </row>
    <row r="219" spans="2:5" x14ac:dyDescent="0.25">
      <c r="B219" s="37"/>
      <c r="C219" s="37"/>
      <c r="D219" s="37"/>
      <c r="E219" s="37"/>
    </row>
    <row r="220" spans="2:5" x14ac:dyDescent="0.25">
      <c r="B220" s="37"/>
      <c r="C220" s="37"/>
      <c r="D220" s="37"/>
      <c r="E220" s="37"/>
    </row>
    <row r="221" spans="2:5" x14ac:dyDescent="0.25">
      <c r="B221" s="37"/>
      <c r="C221" s="37"/>
      <c r="D221" s="37"/>
      <c r="E221" s="37"/>
    </row>
    <row r="222" spans="2:5" x14ac:dyDescent="0.25">
      <c r="B222" s="37"/>
      <c r="C222" s="37"/>
      <c r="D222" s="37"/>
      <c r="E222" s="37"/>
    </row>
    <row r="223" spans="2:5" x14ac:dyDescent="0.25">
      <c r="B223" s="37"/>
      <c r="C223" s="37"/>
      <c r="D223" s="37"/>
      <c r="E223" s="37"/>
    </row>
    <row r="224" spans="2:5" x14ac:dyDescent="0.25">
      <c r="B224" s="37"/>
      <c r="C224" s="37"/>
      <c r="D224" s="37"/>
      <c r="E224" s="37"/>
    </row>
    <row r="225" spans="2:5" x14ac:dyDescent="0.25">
      <c r="B225" s="37"/>
      <c r="C225" s="37"/>
      <c r="D225" s="37"/>
      <c r="E225" s="37"/>
    </row>
    <row r="226" spans="2:5" x14ac:dyDescent="0.25">
      <c r="B226" s="37"/>
      <c r="C226" s="37"/>
      <c r="D226" s="37"/>
      <c r="E226" s="37"/>
    </row>
    <row r="227" spans="2:5" x14ac:dyDescent="0.25">
      <c r="B227" s="37"/>
      <c r="C227" s="37"/>
      <c r="D227" s="37"/>
      <c r="E227" s="37"/>
    </row>
    <row r="228" spans="2:5" x14ac:dyDescent="0.25">
      <c r="B228" s="37"/>
      <c r="C228" s="37"/>
      <c r="D228" s="37"/>
      <c r="E228" s="37"/>
    </row>
    <row r="229" spans="2:5" x14ac:dyDescent="0.25">
      <c r="B229" s="37"/>
      <c r="C229" s="37"/>
      <c r="D229" s="37"/>
      <c r="E229" s="37"/>
    </row>
    <row r="230" spans="2:5" x14ac:dyDescent="0.25">
      <c r="B230" s="37"/>
      <c r="C230" s="37"/>
      <c r="D230" s="37"/>
      <c r="E230" s="37"/>
    </row>
    <row r="231" spans="2:5" x14ac:dyDescent="0.25">
      <c r="B231" s="37"/>
      <c r="C231" s="37"/>
      <c r="D231" s="37"/>
      <c r="E231" s="37"/>
    </row>
    <row r="232" spans="2:5" x14ac:dyDescent="0.25">
      <c r="B232" s="37"/>
      <c r="C232" s="37"/>
      <c r="D232" s="37"/>
      <c r="E232" s="37"/>
    </row>
    <row r="233" spans="2:5" x14ac:dyDescent="0.25">
      <c r="B233" s="37"/>
      <c r="C233" s="37"/>
      <c r="D233" s="37"/>
      <c r="E233" s="37"/>
    </row>
    <row r="234" spans="2:5" x14ac:dyDescent="0.25">
      <c r="B234" s="37"/>
      <c r="C234" s="37"/>
      <c r="D234" s="37"/>
      <c r="E234" s="37"/>
    </row>
    <row r="235" spans="2:5" x14ac:dyDescent="0.25">
      <c r="B235" s="37"/>
      <c r="C235" s="37"/>
      <c r="D235" s="37"/>
      <c r="E235" s="37"/>
    </row>
    <row r="236" spans="2:5" x14ac:dyDescent="0.25">
      <c r="B236" s="37"/>
      <c r="C236" s="37"/>
      <c r="D236" s="37"/>
      <c r="E236" s="37"/>
    </row>
    <row r="237" spans="2:5" x14ac:dyDescent="0.25">
      <c r="B237" s="37"/>
      <c r="C237" s="37"/>
      <c r="D237" s="37"/>
      <c r="E237" s="37"/>
    </row>
    <row r="238" spans="2:5" x14ac:dyDescent="0.25">
      <c r="B238" s="37"/>
      <c r="C238" s="37"/>
      <c r="D238" s="37"/>
      <c r="E238" s="37"/>
    </row>
    <row r="239" spans="2:5" x14ac:dyDescent="0.25">
      <c r="B239" s="37"/>
      <c r="C239" s="37"/>
      <c r="D239" s="37"/>
      <c r="E239" s="37"/>
    </row>
    <row r="240" spans="2:5" x14ac:dyDescent="0.25">
      <c r="B240" s="37"/>
      <c r="C240" s="37"/>
      <c r="D240" s="37"/>
      <c r="E240" s="37"/>
    </row>
    <row r="241" spans="2:5" x14ac:dyDescent="0.25">
      <c r="B241" s="37"/>
      <c r="C241" s="37"/>
      <c r="D241" s="37"/>
      <c r="E241" s="37"/>
    </row>
    <row r="242" spans="2:5" x14ac:dyDescent="0.25">
      <c r="B242" s="37"/>
      <c r="C242" s="37"/>
      <c r="D242" s="37"/>
      <c r="E242" s="37"/>
    </row>
    <row r="243" spans="2:5" x14ac:dyDescent="0.25">
      <c r="B243" s="37"/>
      <c r="C243" s="37"/>
      <c r="D243" s="37"/>
      <c r="E243" s="37"/>
    </row>
    <row r="244" spans="2:5" x14ac:dyDescent="0.25">
      <c r="B244" s="37"/>
      <c r="C244" s="37"/>
      <c r="D244" s="37"/>
      <c r="E244" s="37"/>
    </row>
    <row r="245" spans="2:5" x14ac:dyDescent="0.25">
      <c r="B245" s="37"/>
      <c r="C245" s="37"/>
      <c r="D245" s="37"/>
      <c r="E245" s="37"/>
    </row>
    <row r="246" spans="2:5" x14ac:dyDescent="0.25">
      <c r="B246" s="37"/>
      <c r="C246" s="37"/>
      <c r="D246" s="37"/>
      <c r="E246" s="37"/>
    </row>
    <row r="247" spans="2:5" x14ac:dyDescent="0.25">
      <c r="B247" s="37"/>
      <c r="C247" s="37"/>
      <c r="D247" s="37"/>
      <c r="E247" s="37"/>
    </row>
    <row r="248" spans="2:5" x14ac:dyDescent="0.25">
      <c r="B248" s="37"/>
      <c r="C248" s="37"/>
      <c r="D248" s="37"/>
      <c r="E248" s="37"/>
    </row>
    <row r="249" spans="2:5" x14ac:dyDescent="0.25">
      <c r="B249" s="37"/>
      <c r="C249" s="37"/>
      <c r="D249" s="37"/>
      <c r="E249" s="37"/>
    </row>
    <row r="250" spans="2:5" x14ac:dyDescent="0.25">
      <c r="B250" s="37"/>
      <c r="C250" s="37"/>
      <c r="D250" s="37"/>
      <c r="E250" s="37"/>
    </row>
    <row r="251" spans="2:5" x14ac:dyDescent="0.25">
      <c r="B251" s="37"/>
      <c r="C251" s="37"/>
      <c r="D251" s="37"/>
      <c r="E251" s="37"/>
    </row>
    <row r="252" spans="2:5" x14ac:dyDescent="0.25">
      <c r="B252" s="37"/>
      <c r="C252" s="37"/>
      <c r="D252" s="37"/>
      <c r="E252" s="37"/>
    </row>
    <row r="253" spans="2:5" x14ac:dyDescent="0.25">
      <c r="B253" s="37"/>
      <c r="C253" s="37"/>
      <c r="D253" s="37"/>
      <c r="E253" s="37"/>
    </row>
    <row r="254" spans="2:5" x14ac:dyDescent="0.25">
      <c r="B254" s="37"/>
      <c r="C254" s="37"/>
      <c r="D254" s="37"/>
      <c r="E254" s="37"/>
    </row>
    <row r="255" spans="2:5" x14ac:dyDescent="0.25">
      <c r="B255" s="37"/>
      <c r="C255" s="37"/>
      <c r="D255" s="37"/>
      <c r="E255" s="37"/>
    </row>
    <row r="256" spans="2:5" x14ac:dyDescent="0.25">
      <c r="B256" s="37"/>
      <c r="C256" s="37"/>
      <c r="D256" s="37"/>
      <c r="E256" s="37"/>
    </row>
    <row r="257" spans="2:5" x14ac:dyDescent="0.25">
      <c r="B257" s="37"/>
      <c r="C257" s="37"/>
      <c r="D257" s="37"/>
      <c r="E257" s="37"/>
    </row>
    <row r="258" spans="2:5" x14ac:dyDescent="0.25">
      <c r="B258" s="37"/>
      <c r="C258" s="37"/>
      <c r="D258" s="37"/>
      <c r="E258" s="37"/>
    </row>
    <row r="259" spans="2:5" x14ac:dyDescent="0.25">
      <c r="B259" s="37"/>
      <c r="C259" s="37"/>
      <c r="D259" s="37"/>
      <c r="E259" s="37"/>
    </row>
    <row r="260" spans="2:5" x14ac:dyDescent="0.25">
      <c r="B260" s="37"/>
      <c r="C260" s="37"/>
      <c r="D260" s="37"/>
      <c r="E260" s="37"/>
    </row>
    <row r="261" spans="2:5" x14ac:dyDescent="0.25">
      <c r="B261" s="37"/>
      <c r="C261" s="37"/>
      <c r="D261" s="37"/>
      <c r="E261" s="37"/>
    </row>
    <row r="262" spans="2:5" x14ac:dyDescent="0.25">
      <c r="B262" s="37"/>
      <c r="C262" s="37"/>
      <c r="D262" s="37"/>
      <c r="E262" s="37"/>
    </row>
    <row r="263" spans="2:5" x14ac:dyDescent="0.25">
      <c r="B263" s="37"/>
      <c r="C263" s="37"/>
      <c r="D263" s="37"/>
      <c r="E263" s="37"/>
    </row>
    <row r="264" spans="2:5" x14ac:dyDescent="0.25">
      <c r="B264" s="37"/>
      <c r="C264" s="37"/>
      <c r="D264" s="37"/>
      <c r="E264" s="37"/>
    </row>
    <row r="265" spans="2:5" x14ac:dyDescent="0.25">
      <c r="B265" s="37"/>
      <c r="C265" s="37"/>
      <c r="D265" s="37"/>
      <c r="E265" s="37"/>
    </row>
    <row r="266" spans="2:5" x14ac:dyDescent="0.25">
      <c r="B266" s="37"/>
      <c r="C266" s="37"/>
      <c r="D266" s="37"/>
      <c r="E266" s="37"/>
    </row>
    <row r="267" spans="2:5" x14ac:dyDescent="0.25">
      <c r="B267" s="37"/>
      <c r="C267" s="37"/>
      <c r="D267" s="37"/>
      <c r="E267" s="37"/>
    </row>
    <row r="268" spans="2:5" x14ac:dyDescent="0.25">
      <c r="B268" s="37"/>
      <c r="C268" s="37"/>
      <c r="D268" s="37"/>
      <c r="E268" s="37"/>
    </row>
    <row r="269" spans="2:5" x14ac:dyDescent="0.25">
      <c r="B269" s="37"/>
      <c r="C269" s="37"/>
      <c r="D269" s="37"/>
      <c r="E269" s="37"/>
    </row>
    <row r="270" spans="2:5" x14ac:dyDescent="0.25">
      <c r="B270" s="37"/>
      <c r="C270" s="37"/>
      <c r="D270" s="37"/>
      <c r="E270" s="37"/>
    </row>
    <row r="271" spans="2:5" x14ac:dyDescent="0.25">
      <c r="B271" s="37"/>
      <c r="C271" s="37"/>
      <c r="D271" s="37"/>
      <c r="E271" s="37"/>
    </row>
    <row r="272" spans="2:5" x14ac:dyDescent="0.25">
      <c r="B272" s="37"/>
      <c r="C272" s="37"/>
      <c r="D272" s="37"/>
      <c r="E272" s="37"/>
    </row>
    <row r="273" spans="2:5" x14ac:dyDescent="0.25">
      <c r="B273" s="37"/>
      <c r="C273" s="37"/>
      <c r="D273" s="37"/>
      <c r="E273" s="37"/>
    </row>
    <row r="274" spans="2:5" x14ac:dyDescent="0.25">
      <c r="B274" s="37"/>
      <c r="C274" s="37"/>
      <c r="D274" s="37"/>
      <c r="E274" s="37"/>
    </row>
    <row r="275" spans="2:5" x14ac:dyDescent="0.25">
      <c r="B275" s="37"/>
      <c r="C275" s="37"/>
      <c r="D275" s="37"/>
      <c r="E275" s="37"/>
    </row>
    <row r="276" spans="2:5" x14ac:dyDescent="0.25">
      <c r="B276" s="37"/>
      <c r="C276" s="37"/>
      <c r="D276" s="37"/>
      <c r="E276" s="37"/>
    </row>
    <row r="277" spans="2:5" x14ac:dyDescent="0.25">
      <c r="B277" s="37"/>
      <c r="C277" s="37"/>
      <c r="D277" s="37"/>
      <c r="E277" s="37"/>
    </row>
    <row r="278" spans="2:5" x14ac:dyDescent="0.25">
      <c r="B278" s="37"/>
      <c r="C278" s="37"/>
      <c r="D278" s="37"/>
      <c r="E278" s="37"/>
    </row>
    <row r="279" spans="2:5" x14ac:dyDescent="0.25">
      <c r="B279" s="37"/>
      <c r="C279" s="37"/>
      <c r="D279" s="37"/>
      <c r="E279" s="37"/>
    </row>
    <row r="280" spans="2:5" x14ac:dyDescent="0.25">
      <c r="B280" s="37"/>
      <c r="C280" s="37"/>
      <c r="D280" s="37"/>
      <c r="E280" s="37"/>
    </row>
    <row r="281" spans="2:5" x14ac:dyDescent="0.25">
      <c r="B281" s="37"/>
      <c r="C281" s="37"/>
      <c r="D281" s="37"/>
      <c r="E281" s="37"/>
    </row>
    <row r="282" spans="2:5" x14ac:dyDescent="0.25">
      <c r="B282" s="37"/>
      <c r="C282" s="37"/>
      <c r="D282" s="37"/>
      <c r="E282" s="37"/>
    </row>
    <row r="283" spans="2:5" x14ac:dyDescent="0.25">
      <c r="B283" s="37"/>
      <c r="C283" s="37"/>
      <c r="D283" s="37"/>
      <c r="E283" s="37"/>
    </row>
    <row r="284" spans="2:5" x14ac:dyDescent="0.25">
      <c r="B284" s="37"/>
      <c r="C284" s="37"/>
      <c r="D284" s="37"/>
      <c r="E284" s="37"/>
    </row>
    <row r="285" spans="2:5" x14ac:dyDescent="0.25">
      <c r="B285" s="37"/>
      <c r="C285" s="37"/>
      <c r="D285" s="37"/>
      <c r="E285" s="37"/>
    </row>
    <row r="286" spans="2:5" x14ac:dyDescent="0.25">
      <c r="B286" s="37"/>
      <c r="C286" s="37"/>
      <c r="D286" s="37"/>
      <c r="E286" s="37"/>
    </row>
    <row r="287" spans="2:5" x14ac:dyDescent="0.25">
      <c r="B287" s="37"/>
      <c r="C287" s="37"/>
      <c r="D287" s="37"/>
      <c r="E287" s="37"/>
    </row>
    <row r="288" spans="2:5" x14ac:dyDescent="0.25">
      <c r="B288" s="37"/>
      <c r="C288" s="37"/>
      <c r="D288" s="37"/>
      <c r="E288" s="37"/>
    </row>
    <row r="289" spans="2:5" x14ac:dyDescent="0.25">
      <c r="B289" s="37"/>
      <c r="C289" s="37"/>
      <c r="D289" s="37"/>
      <c r="E289" s="37"/>
    </row>
    <row r="290" spans="2:5" x14ac:dyDescent="0.25">
      <c r="B290" s="37"/>
      <c r="C290" s="37"/>
      <c r="D290" s="37"/>
      <c r="E290" s="37"/>
    </row>
    <row r="291" spans="2:5" x14ac:dyDescent="0.25">
      <c r="B291" s="37"/>
      <c r="C291" s="37"/>
      <c r="D291" s="37"/>
      <c r="E291" s="37"/>
    </row>
    <row r="292" spans="2:5" x14ac:dyDescent="0.25">
      <c r="B292" s="37"/>
      <c r="C292" s="37"/>
      <c r="D292" s="37"/>
      <c r="E292" s="37"/>
    </row>
    <row r="293" spans="2:5" x14ac:dyDescent="0.25">
      <c r="B293" s="37"/>
      <c r="C293" s="37"/>
      <c r="D293" s="37"/>
      <c r="E293" s="37"/>
    </row>
    <row r="294" spans="2:5" x14ac:dyDescent="0.25">
      <c r="B294" s="37"/>
      <c r="C294" s="37"/>
      <c r="D294" s="37"/>
      <c r="E294" s="37"/>
    </row>
    <row r="295" spans="2:5" x14ac:dyDescent="0.25">
      <c r="B295" s="37"/>
      <c r="C295" s="37"/>
      <c r="D295" s="37"/>
      <c r="E295" s="37"/>
    </row>
    <row r="296" spans="2:5" x14ac:dyDescent="0.25">
      <c r="B296" s="37"/>
      <c r="C296" s="37"/>
      <c r="D296" s="37"/>
      <c r="E296" s="37"/>
    </row>
    <row r="297" spans="2:5" x14ac:dyDescent="0.25">
      <c r="B297" s="37"/>
      <c r="C297" s="37"/>
      <c r="D297" s="37"/>
      <c r="E297" s="37"/>
    </row>
    <row r="298" spans="2:5" x14ac:dyDescent="0.25">
      <c r="B298" s="37"/>
      <c r="C298" s="37"/>
      <c r="D298" s="37"/>
      <c r="E298" s="37"/>
    </row>
    <row r="299" spans="2:5" x14ac:dyDescent="0.25">
      <c r="B299" s="37"/>
      <c r="C299" s="37"/>
      <c r="D299" s="37"/>
      <c r="E299" s="37"/>
    </row>
    <row r="300" spans="2:5" x14ac:dyDescent="0.25">
      <c r="B300" s="37"/>
      <c r="C300" s="37"/>
      <c r="D300" s="37"/>
      <c r="E300" s="37"/>
    </row>
    <row r="301" spans="2:5" x14ac:dyDescent="0.25">
      <c r="B301" s="37"/>
      <c r="C301" s="37"/>
      <c r="D301" s="37"/>
      <c r="E301" s="37"/>
    </row>
    <row r="302" spans="2:5" x14ac:dyDescent="0.25">
      <c r="B302" s="37"/>
      <c r="C302" s="37"/>
      <c r="D302" s="37"/>
      <c r="E302" s="37"/>
    </row>
    <row r="303" spans="2:5" x14ac:dyDescent="0.25">
      <c r="B303" s="37"/>
      <c r="C303" s="37"/>
      <c r="D303" s="37"/>
      <c r="E303" s="37"/>
    </row>
    <row r="304" spans="2:5" x14ac:dyDescent="0.25">
      <c r="B304" s="37"/>
      <c r="C304" s="37"/>
      <c r="D304" s="37"/>
      <c r="E304" s="37"/>
    </row>
    <row r="305" spans="2:5" x14ac:dyDescent="0.25">
      <c r="B305" s="37"/>
      <c r="C305" s="37"/>
      <c r="D305" s="37"/>
      <c r="E305" s="37"/>
    </row>
    <row r="306" spans="2:5" x14ac:dyDescent="0.25">
      <c r="B306" s="37"/>
      <c r="C306" s="37"/>
      <c r="D306" s="37"/>
      <c r="E306" s="37"/>
    </row>
    <row r="307" spans="2:5" x14ac:dyDescent="0.25">
      <c r="B307" s="37"/>
      <c r="C307" s="37"/>
      <c r="D307" s="37"/>
      <c r="E307" s="37"/>
    </row>
    <row r="308" spans="2:5" x14ac:dyDescent="0.25">
      <c r="B308" s="37"/>
      <c r="C308" s="37"/>
      <c r="D308" s="37"/>
      <c r="E308" s="37"/>
    </row>
    <row r="309" spans="2:5" x14ac:dyDescent="0.25">
      <c r="B309" s="37"/>
      <c r="C309" s="37"/>
      <c r="D309" s="37"/>
      <c r="E309" s="37"/>
    </row>
    <row r="310" spans="2:5" x14ac:dyDescent="0.25">
      <c r="B310" s="37"/>
      <c r="C310" s="37"/>
      <c r="D310" s="37"/>
      <c r="E310" s="37"/>
    </row>
    <row r="311" spans="2:5" x14ac:dyDescent="0.25">
      <c r="B311" s="37"/>
      <c r="C311" s="37"/>
      <c r="D311" s="37"/>
      <c r="E311" s="37"/>
    </row>
    <row r="312" spans="2:5" x14ac:dyDescent="0.25">
      <c r="B312" s="37"/>
      <c r="C312" s="37"/>
      <c r="D312" s="37"/>
      <c r="E312" s="37"/>
    </row>
    <row r="313" spans="2:5" x14ac:dyDescent="0.25">
      <c r="B313" s="37"/>
      <c r="C313" s="37"/>
      <c r="D313" s="37"/>
      <c r="E313" s="37"/>
    </row>
    <row r="314" spans="2:5" x14ac:dyDescent="0.25">
      <c r="B314" s="37"/>
      <c r="C314" s="37"/>
      <c r="D314" s="37"/>
      <c r="E314" s="37"/>
    </row>
    <row r="315" spans="2:5" x14ac:dyDescent="0.25">
      <c r="B315" s="37"/>
      <c r="C315" s="37"/>
      <c r="D315" s="37"/>
      <c r="E315" s="37"/>
    </row>
    <row r="316" spans="2:5" x14ac:dyDescent="0.25">
      <c r="B316" s="37"/>
      <c r="C316" s="37"/>
      <c r="D316" s="37"/>
      <c r="E316" s="37"/>
    </row>
    <row r="317" spans="2:5" x14ac:dyDescent="0.25">
      <c r="B317" s="37"/>
      <c r="C317" s="37"/>
      <c r="D317" s="37"/>
      <c r="E317" s="37"/>
    </row>
    <row r="318" spans="2:5" x14ac:dyDescent="0.25">
      <c r="B318" s="37"/>
      <c r="C318" s="37"/>
      <c r="D318" s="37"/>
      <c r="E318" s="37"/>
    </row>
    <row r="319" spans="2:5" x14ac:dyDescent="0.25">
      <c r="B319" s="37"/>
      <c r="C319" s="37"/>
      <c r="D319" s="37"/>
      <c r="E319" s="37"/>
    </row>
    <row r="320" spans="2:5" x14ac:dyDescent="0.25">
      <c r="B320" s="37"/>
      <c r="C320" s="37"/>
      <c r="D320" s="37"/>
      <c r="E320" s="37"/>
    </row>
    <row r="321" spans="2:5" x14ac:dyDescent="0.25">
      <c r="B321" s="37"/>
      <c r="C321" s="37"/>
      <c r="D321" s="37"/>
      <c r="E321" s="37"/>
    </row>
    <row r="322" spans="2:5" x14ac:dyDescent="0.25">
      <c r="B322" s="37"/>
      <c r="C322" s="37"/>
      <c r="D322" s="37"/>
      <c r="E322" s="37"/>
    </row>
    <row r="323" spans="2:5" x14ac:dyDescent="0.25">
      <c r="B323" s="37"/>
      <c r="C323" s="37"/>
      <c r="D323" s="37"/>
      <c r="E323" s="37"/>
    </row>
    <row r="324" spans="2:5" x14ac:dyDescent="0.25">
      <c r="B324" s="37"/>
      <c r="C324" s="37"/>
      <c r="D324" s="37"/>
      <c r="E324" s="37"/>
    </row>
    <row r="325" spans="2:5" x14ac:dyDescent="0.25">
      <c r="B325" s="37"/>
      <c r="C325" s="37"/>
      <c r="D325" s="37"/>
      <c r="E325" s="37"/>
    </row>
    <row r="326" spans="2:5" x14ac:dyDescent="0.25">
      <c r="B326" s="37"/>
      <c r="C326" s="37"/>
      <c r="D326" s="37"/>
      <c r="E326" s="37"/>
    </row>
    <row r="327" spans="2:5" x14ac:dyDescent="0.25">
      <c r="B327" s="37"/>
      <c r="C327" s="37"/>
      <c r="D327" s="37"/>
      <c r="E327" s="37"/>
    </row>
    <row r="328" spans="2:5" x14ac:dyDescent="0.25">
      <c r="B328" s="37"/>
      <c r="C328" s="37"/>
      <c r="D328" s="37"/>
      <c r="E328" s="37"/>
    </row>
    <row r="329" spans="2:5" x14ac:dyDescent="0.25">
      <c r="B329" s="37"/>
      <c r="C329" s="37"/>
      <c r="D329" s="37"/>
      <c r="E329" s="37"/>
    </row>
    <row r="330" spans="2:5" x14ac:dyDescent="0.25">
      <c r="B330" s="37"/>
      <c r="C330" s="37"/>
      <c r="D330" s="37"/>
      <c r="E330" s="37"/>
    </row>
    <row r="331" spans="2:5" x14ac:dyDescent="0.25">
      <c r="B331" s="37"/>
      <c r="C331" s="37"/>
      <c r="D331" s="37"/>
      <c r="E331" s="37"/>
    </row>
    <row r="332" spans="2:5" x14ac:dyDescent="0.25">
      <c r="B332" s="37"/>
      <c r="C332" s="37"/>
      <c r="D332" s="37"/>
      <c r="E332" s="37"/>
    </row>
    <row r="333" spans="2:5" x14ac:dyDescent="0.25">
      <c r="B333" s="37"/>
      <c r="C333" s="37"/>
      <c r="D333" s="37"/>
      <c r="E333" s="37"/>
    </row>
    <row r="334" spans="2:5" x14ac:dyDescent="0.25">
      <c r="B334" s="37"/>
      <c r="C334" s="37"/>
      <c r="D334" s="37"/>
      <c r="E334" s="37"/>
    </row>
    <row r="335" spans="2:5" x14ac:dyDescent="0.25">
      <c r="B335" s="37"/>
      <c r="C335" s="37"/>
      <c r="D335" s="37"/>
      <c r="E335" s="37"/>
    </row>
    <row r="336" spans="2:5" x14ac:dyDescent="0.25">
      <c r="B336" s="37"/>
      <c r="C336" s="37"/>
      <c r="D336" s="37"/>
      <c r="E336" s="37"/>
    </row>
    <row r="337" spans="2:5" x14ac:dyDescent="0.25">
      <c r="B337" s="37"/>
      <c r="C337" s="37"/>
      <c r="D337" s="37"/>
      <c r="E337" s="37"/>
    </row>
    <row r="338" spans="2:5" x14ac:dyDescent="0.25">
      <c r="B338" s="37"/>
      <c r="C338" s="37"/>
      <c r="D338" s="37"/>
      <c r="E338" s="37"/>
    </row>
    <row r="339" spans="2:5" x14ac:dyDescent="0.25">
      <c r="B339" s="37"/>
      <c r="C339" s="37"/>
      <c r="D339" s="37"/>
      <c r="E339" s="37"/>
    </row>
    <row r="340" spans="2:5" x14ac:dyDescent="0.25">
      <c r="B340" s="37"/>
      <c r="C340" s="37"/>
      <c r="D340" s="37"/>
      <c r="E340" s="37"/>
    </row>
    <row r="341" spans="2:5" x14ac:dyDescent="0.25">
      <c r="B341" s="37"/>
      <c r="C341" s="37"/>
      <c r="D341" s="37"/>
      <c r="E341" s="37"/>
    </row>
    <row r="342" spans="2:5" x14ac:dyDescent="0.25">
      <c r="B342" s="37"/>
      <c r="C342" s="37"/>
      <c r="D342" s="37"/>
      <c r="E342" s="37"/>
    </row>
    <row r="343" spans="2:5" x14ac:dyDescent="0.25">
      <c r="B343" s="37"/>
      <c r="C343" s="37"/>
      <c r="D343" s="37"/>
      <c r="E343" s="37"/>
    </row>
    <row r="344" spans="2:5" x14ac:dyDescent="0.25">
      <c r="B344" s="37"/>
      <c r="C344" s="37"/>
      <c r="D344" s="37"/>
      <c r="E344" s="37"/>
    </row>
    <row r="345" spans="2:5" x14ac:dyDescent="0.25">
      <c r="B345" s="37"/>
      <c r="C345" s="37"/>
      <c r="D345" s="37"/>
      <c r="E345" s="37"/>
    </row>
    <row r="346" spans="2:5" x14ac:dyDescent="0.25">
      <c r="B346" s="37"/>
      <c r="C346" s="37"/>
      <c r="D346" s="37"/>
      <c r="E346" s="37"/>
    </row>
    <row r="347" spans="2:5" x14ac:dyDescent="0.25">
      <c r="B347" s="37"/>
      <c r="C347" s="37"/>
      <c r="D347" s="37"/>
      <c r="E347" s="37"/>
    </row>
    <row r="348" spans="2:5" x14ac:dyDescent="0.25">
      <c r="B348" s="37"/>
      <c r="C348" s="37"/>
      <c r="D348" s="37"/>
      <c r="E348" s="37"/>
    </row>
    <row r="349" spans="2:5" x14ac:dyDescent="0.25">
      <c r="B349" s="37"/>
      <c r="C349" s="37"/>
      <c r="D349" s="37"/>
      <c r="E349" s="37"/>
    </row>
    <row r="350" spans="2:5" x14ac:dyDescent="0.25">
      <c r="B350" s="37"/>
      <c r="C350" s="37"/>
      <c r="D350" s="37"/>
      <c r="E350" s="37"/>
    </row>
    <row r="351" spans="2:5" x14ac:dyDescent="0.25">
      <c r="B351" s="37"/>
      <c r="C351" s="37"/>
      <c r="D351" s="37"/>
      <c r="E351" s="37"/>
    </row>
    <row r="352" spans="2:5" x14ac:dyDescent="0.25">
      <c r="B352" s="37"/>
      <c r="C352" s="37"/>
      <c r="D352" s="37"/>
      <c r="E352" s="37"/>
    </row>
    <row r="353" spans="2:5" x14ac:dyDescent="0.25">
      <c r="B353" s="37"/>
      <c r="C353" s="37"/>
      <c r="D353" s="37"/>
      <c r="E353" s="37"/>
    </row>
    <row r="354" spans="2:5" x14ac:dyDescent="0.25">
      <c r="B354" s="37"/>
      <c r="C354" s="37"/>
      <c r="D354" s="37"/>
      <c r="E354" s="37"/>
    </row>
    <row r="355" spans="2:5" x14ac:dyDescent="0.25">
      <c r="B355" s="37"/>
      <c r="C355" s="37"/>
      <c r="D355" s="37"/>
      <c r="E355" s="37"/>
    </row>
    <row r="356" spans="2:5" x14ac:dyDescent="0.25">
      <c r="B356" s="37"/>
      <c r="C356" s="37"/>
      <c r="D356" s="37"/>
      <c r="E356" s="37"/>
    </row>
    <row r="357" spans="2:5" x14ac:dyDescent="0.25">
      <c r="B357" s="37"/>
      <c r="C357" s="37"/>
      <c r="D357" s="37"/>
      <c r="E357" s="37"/>
    </row>
    <row r="358" spans="2:5" x14ac:dyDescent="0.25">
      <c r="B358" s="37"/>
      <c r="C358" s="37"/>
      <c r="D358" s="37"/>
      <c r="E358" s="37"/>
    </row>
    <row r="359" spans="2:5" x14ac:dyDescent="0.25">
      <c r="B359" s="37"/>
      <c r="C359" s="37"/>
      <c r="D359" s="37"/>
      <c r="E359" s="37"/>
    </row>
    <row r="360" spans="2:5" x14ac:dyDescent="0.25">
      <c r="B360" s="37"/>
      <c r="C360" s="37"/>
      <c r="D360" s="37"/>
      <c r="E360" s="37"/>
    </row>
    <row r="361" spans="2:5" x14ac:dyDescent="0.25">
      <c r="B361" s="37"/>
      <c r="C361" s="37"/>
      <c r="D361" s="37"/>
      <c r="E361" s="37"/>
    </row>
    <row r="362" spans="2:5" x14ac:dyDescent="0.25">
      <c r="B362" s="37"/>
      <c r="C362" s="37"/>
      <c r="D362" s="37"/>
      <c r="E362" s="37"/>
    </row>
    <row r="363" spans="2:5" x14ac:dyDescent="0.25">
      <c r="B363" s="37"/>
      <c r="C363" s="37"/>
      <c r="D363" s="37"/>
      <c r="E363" s="37"/>
    </row>
    <row r="364" spans="2:5" x14ac:dyDescent="0.25">
      <c r="B364" s="37"/>
      <c r="C364" s="37"/>
      <c r="D364" s="37"/>
      <c r="E364" s="37"/>
    </row>
    <row r="365" spans="2:5" x14ac:dyDescent="0.25">
      <c r="B365" s="37"/>
      <c r="C365" s="37"/>
      <c r="D365" s="37"/>
      <c r="E365" s="37"/>
    </row>
    <row r="366" spans="2:5" x14ac:dyDescent="0.25">
      <c r="B366" s="37"/>
      <c r="C366" s="37"/>
      <c r="D366" s="37"/>
      <c r="E366" s="37"/>
    </row>
    <row r="367" spans="2:5" x14ac:dyDescent="0.25">
      <c r="B367" s="37"/>
      <c r="C367" s="37"/>
      <c r="D367" s="37"/>
      <c r="E367" s="37"/>
    </row>
    <row r="368" spans="2:5" x14ac:dyDescent="0.25">
      <c r="B368" s="37"/>
      <c r="C368" s="37"/>
      <c r="D368" s="37"/>
      <c r="E368" s="37"/>
    </row>
    <row r="369" spans="2:5" x14ac:dyDescent="0.25">
      <c r="B369" s="37"/>
      <c r="C369" s="37"/>
      <c r="D369" s="37"/>
      <c r="E369" s="37"/>
    </row>
    <row r="370" spans="2:5" x14ac:dyDescent="0.25">
      <c r="B370" s="37"/>
      <c r="C370" s="37"/>
      <c r="D370" s="37"/>
      <c r="E370" s="37"/>
    </row>
    <row r="371" spans="2:5" x14ac:dyDescent="0.25">
      <c r="B371" s="37"/>
      <c r="C371" s="37"/>
      <c r="D371" s="37"/>
      <c r="E371" s="37"/>
    </row>
    <row r="372" spans="2:5" x14ac:dyDescent="0.25">
      <c r="B372" s="37"/>
      <c r="C372" s="37"/>
      <c r="D372" s="37"/>
      <c r="E372" s="37"/>
    </row>
    <row r="373" spans="2:5" x14ac:dyDescent="0.25">
      <c r="B373" s="37"/>
      <c r="C373" s="37"/>
      <c r="D373" s="37"/>
      <c r="E373" s="37"/>
    </row>
    <row r="374" spans="2:5" x14ac:dyDescent="0.25">
      <c r="B374" s="37"/>
      <c r="C374" s="37"/>
      <c r="D374" s="37"/>
      <c r="E374" s="37"/>
    </row>
    <row r="375" spans="2:5" x14ac:dyDescent="0.25">
      <c r="B375" s="37"/>
      <c r="C375" s="37"/>
      <c r="D375" s="37"/>
      <c r="E375" s="37"/>
    </row>
    <row r="376" spans="2:5" x14ac:dyDescent="0.25">
      <c r="B376" s="37"/>
      <c r="C376" s="37"/>
      <c r="D376" s="37"/>
      <c r="E376" s="37"/>
    </row>
    <row r="377" spans="2:5" x14ac:dyDescent="0.25">
      <c r="B377" s="37"/>
      <c r="C377" s="37"/>
      <c r="D377" s="37"/>
      <c r="E377" s="37"/>
    </row>
    <row r="378" spans="2:5" x14ac:dyDescent="0.25">
      <c r="B378" s="37"/>
      <c r="C378" s="37"/>
      <c r="D378" s="37"/>
      <c r="E378" s="37"/>
    </row>
    <row r="379" spans="2:5" x14ac:dyDescent="0.25">
      <c r="B379" s="37"/>
      <c r="C379" s="37"/>
      <c r="D379" s="37"/>
      <c r="E379" s="37"/>
    </row>
    <row r="380" spans="2:5" x14ac:dyDescent="0.25">
      <c r="B380" s="37"/>
      <c r="C380" s="37"/>
      <c r="D380" s="37"/>
      <c r="E380" s="37"/>
    </row>
    <row r="381" spans="2:5" x14ac:dyDescent="0.25">
      <c r="B381" s="37"/>
      <c r="C381" s="37"/>
      <c r="D381" s="37"/>
      <c r="E381" s="37"/>
    </row>
    <row r="382" spans="2:5" x14ac:dyDescent="0.25">
      <c r="B382" s="37"/>
      <c r="C382" s="37"/>
      <c r="D382" s="37"/>
      <c r="E382" s="37"/>
    </row>
    <row r="383" spans="2:5" x14ac:dyDescent="0.25">
      <c r="B383" s="37"/>
      <c r="C383" s="37"/>
      <c r="D383" s="37"/>
      <c r="E383" s="37"/>
    </row>
    <row r="384" spans="2:5" x14ac:dyDescent="0.25">
      <c r="B384" s="37"/>
      <c r="C384" s="37"/>
      <c r="D384" s="37"/>
      <c r="E384" s="37"/>
    </row>
    <row r="385" spans="2:5" x14ac:dyDescent="0.25">
      <c r="B385" s="37"/>
      <c r="C385" s="37"/>
      <c r="D385" s="37"/>
      <c r="E385" s="37"/>
    </row>
    <row r="386" spans="2:5" x14ac:dyDescent="0.25">
      <c r="B386" s="37"/>
      <c r="C386" s="37"/>
      <c r="D386" s="37"/>
      <c r="E386" s="37"/>
    </row>
    <row r="387" spans="2:5" x14ac:dyDescent="0.25">
      <c r="B387" s="37"/>
      <c r="C387" s="37"/>
      <c r="D387" s="37"/>
      <c r="E387" s="37"/>
    </row>
    <row r="388" spans="2:5" x14ac:dyDescent="0.25">
      <c r="B388" s="37"/>
      <c r="C388" s="37"/>
      <c r="D388" s="37"/>
      <c r="E388" s="37"/>
    </row>
    <row r="389" spans="2:5" x14ac:dyDescent="0.25">
      <c r="B389" s="37"/>
      <c r="C389" s="37"/>
      <c r="D389" s="37"/>
      <c r="E389" s="37"/>
    </row>
    <row r="390" spans="2:5" x14ac:dyDescent="0.25">
      <c r="B390" s="37"/>
      <c r="C390" s="37"/>
      <c r="D390" s="37"/>
      <c r="E390" s="37"/>
    </row>
    <row r="391" spans="2:5" x14ac:dyDescent="0.25">
      <c r="B391" s="37"/>
      <c r="C391" s="37"/>
      <c r="D391" s="37"/>
      <c r="E391" s="37"/>
    </row>
    <row r="392" spans="2:5" x14ac:dyDescent="0.25">
      <c r="B392" s="37"/>
      <c r="C392" s="37"/>
      <c r="D392" s="37"/>
      <c r="E392" s="37"/>
    </row>
    <row r="393" spans="2:5" x14ac:dyDescent="0.25">
      <c r="B393" s="37"/>
      <c r="C393" s="37"/>
      <c r="D393" s="37"/>
      <c r="E393" s="37"/>
    </row>
    <row r="394" spans="2:5" x14ac:dyDescent="0.25">
      <c r="B394" s="37"/>
      <c r="C394" s="37"/>
      <c r="D394" s="37"/>
      <c r="E394" s="37"/>
    </row>
    <row r="395" spans="2:5" x14ac:dyDescent="0.25">
      <c r="B395" s="37"/>
      <c r="C395" s="37"/>
      <c r="D395" s="37"/>
      <c r="E395" s="37"/>
    </row>
    <row r="396" spans="2:5" x14ac:dyDescent="0.25">
      <c r="B396" s="37"/>
      <c r="C396" s="37"/>
      <c r="D396" s="37"/>
      <c r="E396" s="37"/>
    </row>
    <row r="397" spans="2:5" x14ac:dyDescent="0.25">
      <c r="B397" s="37"/>
      <c r="C397" s="37"/>
      <c r="D397" s="37"/>
      <c r="E397" s="37"/>
    </row>
    <row r="398" spans="2:5" x14ac:dyDescent="0.25">
      <c r="B398" s="37"/>
      <c r="C398" s="37"/>
      <c r="D398" s="37"/>
      <c r="E398" s="37"/>
    </row>
    <row r="399" spans="2:5" x14ac:dyDescent="0.25">
      <c r="B399" s="37"/>
      <c r="C399" s="37"/>
      <c r="D399" s="37"/>
      <c r="E399" s="37"/>
    </row>
    <row r="400" spans="2:5" x14ac:dyDescent="0.25">
      <c r="B400" s="37"/>
      <c r="C400" s="37"/>
      <c r="D400" s="37"/>
      <c r="E400" s="37"/>
    </row>
    <row r="401" spans="2:5" x14ac:dyDescent="0.25">
      <c r="B401" s="37"/>
      <c r="C401" s="37"/>
      <c r="D401" s="37"/>
      <c r="E401" s="37"/>
    </row>
    <row r="402" spans="2:5" x14ac:dyDescent="0.25">
      <c r="B402" s="37"/>
      <c r="C402" s="37"/>
      <c r="D402" s="37"/>
      <c r="E402" s="37"/>
    </row>
    <row r="403" spans="2:5" x14ac:dyDescent="0.25">
      <c r="B403" s="37"/>
      <c r="C403" s="37"/>
      <c r="D403" s="37"/>
      <c r="E403" s="37"/>
    </row>
    <row r="404" spans="2:5" x14ac:dyDescent="0.25">
      <c r="B404" s="37"/>
      <c r="C404" s="37"/>
      <c r="D404" s="37"/>
      <c r="E404" s="37"/>
    </row>
    <row r="405" spans="2:5" x14ac:dyDescent="0.25">
      <c r="B405" s="37"/>
      <c r="C405" s="37"/>
      <c r="D405" s="37"/>
      <c r="E405" s="37"/>
    </row>
    <row r="406" spans="2:5" x14ac:dyDescent="0.25">
      <c r="B406" s="37"/>
      <c r="C406" s="37"/>
      <c r="D406" s="37"/>
      <c r="E406" s="37"/>
    </row>
    <row r="407" spans="2:5" x14ac:dyDescent="0.25">
      <c r="B407" s="37"/>
      <c r="C407" s="37"/>
      <c r="D407" s="37"/>
      <c r="E407" s="37"/>
    </row>
    <row r="408" spans="2:5" x14ac:dyDescent="0.25">
      <c r="B408" s="37"/>
      <c r="C408" s="37"/>
      <c r="D408" s="37"/>
      <c r="E408" s="37"/>
    </row>
    <row r="409" spans="2:5" x14ac:dyDescent="0.25">
      <c r="B409" s="37"/>
      <c r="C409" s="37"/>
      <c r="D409" s="37"/>
      <c r="E409" s="37"/>
    </row>
    <row r="410" spans="2:5" x14ac:dyDescent="0.25">
      <c r="B410" s="37"/>
      <c r="C410" s="37"/>
      <c r="D410" s="37"/>
      <c r="E410" s="37"/>
    </row>
    <row r="411" spans="2:5" x14ac:dyDescent="0.25">
      <c r="B411" s="37"/>
      <c r="C411" s="37"/>
      <c r="D411" s="37"/>
      <c r="E411" s="37"/>
    </row>
    <row r="412" spans="2:5" x14ac:dyDescent="0.25">
      <c r="B412" s="37"/>
      <c r="C412" s="37"/>
      <c r="D412" s="37"/>
      <c r="E412" s="37"/>
    </row>
    <row r="413" spans="2:5" x14ac:dyDescent="0.25">
      <c r="B413" s="37"/>
      <c r="C413" s="37"/>
      <c r="D413" s="37"/>
      <c r="E413" s="37"/>
    </row>
    <row r="414" spans="2:5" x14ac:dyDescent="0.25">
      <c r="B414" s="37"/>
      <c r="C414" s="37"/>
      <c r="D414" s="37"/>
      <c r="E414" s="37"/>
    </row>
    <row r="415" spans="2:5" x14ac:dyDescent="0.25">
      <c r="B415" s="37"/>
      <c r="C415" s="37"/>
      <c r="D415" s="37"/>
      <c r="E415" s="37"/>
    </row>
    <row r="416" spans="2:5" x14ac:dyDescent="0.25">
      <c r="B416" s="37"/>
      <c r="C416" s="37"/>
      <c r="D416" s="37"/>
      <c r="E416" s="37"/>
    </row>
    <row r="417" spans="2:5" x14ac:dyDescent="0.25">
      <c r="B417" s="37"/>
      <c r="C417" s="37"/>
      <c r="D417" s="37"/>
      <c r="E417" s="37"/>
    </row>
    <row r="418" spans="2:5" x14ac:dyDescent="0.25">
      <c r="B418" s="37"/>
      <c r="C418" s="37"/>
      <c r="D418" s="37"/>
      <c r="E418" s="37"/>
    </row>
    <row r="419" spans="2:5" x14ac:dyDescent="0.25">
      <c r="B419" s="37"/>
      <c r="C419" s="37"/>
      <c r="D419" s="37"/>
      <c r="E419" s="37"/>
    </row>
    <row r="420" spans="2:5" x14ac:dyDescent="0.25">
      <c r="B420" s="37"/>
      <c r="C420" s="37"/>
      <c r="D420" s="37"/>
      <c r="E420" s="37"/>
    </row>
    <row r="421" spans="2:5" x14ac:dyDescent="0.25">
      <c r="B421" s="37"/>
      <c r="C421" s="37"/>
      <c r="D421" s="37"/>
      <c r="E421" s="37"/>
    </row>
    <row r="422" spans="2:5" x14ac:dyDescent="0.25">
      <c r="B422" s="37"/>
      <c r="C422" s="37"/>
      <c r="D422" s="37"/>
      <c r="E422" s="37"/>
    </row>
    <row r="423" spans="2:5" x14ac:dyDescent="0.25">
      <c r="B423" s="37"/>
      <c r="C423" s="37"/>
      <c r="D423" s="37"/>
      <c r="E423" s="37"/>
    </row>
    <row r="424" spans="2:5" x14ac:dyDescent="0.25">
      <c r="B424" s="37"/>
      <c r="C424" s="37"/>
      <c r="D424" s="37"/>
      <c r="E424" s="37"/>
    </row>
    <row r="425" spans="2:5" x14ac:dyDescent="0.25">
      <c r="B425" s="37"/>
      <c r="C425" s="37"/>
      <c r="D425" s="37"/>
      <c r="E425" s="37"/>
    </row>
    <row r="426" spans="2:5" x14ac:dyDescent="0.25">
      <c r="B426" s="37"/>
      <c r="C426" s="37"/>
      <c r="D426" s="37"/>
      <c r="E426" s="37"/>
    </row>
    <row r="427" spans="2:5" x14ac:dyDescent="0.25">
      <c r="B427" s="37"/>
      <c r="C427" s="37"/>
      <c r="D427" s="37"/>
      <c r="E427" s="37"/>
    </row>
    <row r="428" spans="2:5" x14ac:dyDescent="0.25">
      <c r="B428" s="37"/>
      <c r="C428" s="37"/>
      <c r="D428" s="37"/>
      <c r="E428" s="37"/>
    </row>
    <row r="429" spans="2:5" x14ac:dyDescent="0.25">
      <c r="B429" s="37"/>
      <c r="C429" s="37"/>
      <c r="D429" s="37"/>
      <c r="E429" s="37"/>
    </row>
    <row r="430" spans="2:5" x14ac:dyDescent="0.25">
      <c r="B430" s="37"/>
      <c r="C430" s="37"/>
      <c r="D430" s="37"/>
      <c r="E430" s="37"/>
    </row>
    <row r="431" spans="2:5" x14ac:dyDescent="0.25">
      <c r="B431" s="37"/>
      <c r="C431" s="37"/>
      <c r="D431" s="37"/>
      <c r="E431" s="37"/>
    </row>
    <row r="432" spans="2:5" x14ac:dyDescent="0.25">
      <c r="B432" s="37"/>
      <c r="C432" s="37"/>
      <c r="D432" s="37"/>
      <c r="E432" s="37"/>
    </row>
    <row r="433" spans="2:5" x14ac:dyDescent="0.25">
      <c r="B433" s="37"/>
      <c r="C433" s="37"/>
      <c r="D433" s="37"/>
      <c r="E433" s="37"/>
    </row>
    <row r="434" spans="2:5" x14ac:dyDescent="0.25">
      <c r="B434" s="37"/>
      <c r="C434" s="37"/>
      <c r="D434" s="37"/>
      <c r="E434" s="37"/>
    </row>
    <row r="435" spans="2:5" x14ac:dyDescent="0.25">
      <c r="B435" s="37"/>
      <c r="C435" s="37"/>
      <c r="D435" s="37"/>
      <c r="E435" s="37"/>
    </row>
    <row r="436" spans="2:5" x14ac:dyDescent="0.25">
      <c r="B436" s="37"/>
      <c r="C436" s="37"/>
      <c r="D436" s="37"/>
      <c r="E436" s="37"/>
    </row>
    <row r="437" spans="2:5" x14ac:dyDescent="0.25">
      <c r="B437" s="37"/>
      <c r="C437" s="37"/>
      <c r="D437" s="37"/>
      <c r="E437" s="37"/>
    </row>
    <row r="438" spans="2:5" x14ac:dyDescent="0.25">
      <c r="B438" s="37"/>
      <c r="C438" s="37"/>
      <c r="D438" s="37"/>
      <c r="E438" s="37"/>
    </row>
    <row r="439" spans="2:5" x14ac:dyDescent="0.25">
      <c r="B439" s="37"/>
      <c r="C439" s="37"/>
      <c r="D439" s="37"/>
      <c r="E439" s="37"/>
    </row>
    <row r="440" spans="2:5" x14ac:dyDescent="0.25">
      <c r="B440" s="37"/>
      <c r="C440" s="37"/>
      <c r="D440" s="37"/>
      <c r="E440" s="37"/>
    </row>
    <row r="441" spans="2:5" x14ac:dyDescent="0.25">
      <c r="B441" s="37"/>
      <c r="C441" s="37"/>
      <c r="D441" s="37"/>
      <c r="E441" s="37"/>
    </row>
    <row r="442" spans="2:5" x14ac:dyDescent="0.25">
      <c r="B442" s="37"/>
      <c r="C442" s="37"/>
      <c r="D442" s="37"/>
      <c r="E442" s="37"/>
    </row>
    <row r="443" spans="2:5" x14ac:dyDescent="0.25">
      <c r="B443" s="37"/>
      <c r="C443" s="37"/>
      <c r="D443" s="37"/>
      <c r="E443" s="37"/>
    </row>
    <row r="444" spans="2:5" x14ac:dyDescent="0.25">
      <c r="B444" s="37"/>
      <c r="C444" s="37"/>
      <c r="D444" s="37"/>
      <c r="E444" s="37"/>
    </row>
    <row r="445" spans="2:5" x14ac:dyDescent="0.25">
      <c r="B445" s="37"/>
      <c r="C445" s="37"/>
      <c r="D445" s="37"/>
      <c r="E445" s="37"/>
    </row>
    <row r="446" spans="2:5" x14ac:dyDescent="0.25">
      <c r="B446" s="37"/>
      <c r="C446" s="37"/>
      <c r="D446" s="37"/>
      <c r="E446" s="37"/>
    </row>
    <row r="447" spans="2:5" x14ac:dyDescent="0.25">
      <c r="B447" s="37"/>
      <c r="C447" s="37"/>
      <c r="D447" s="37"/>
      <c r="E447" s="37"/>
    </row>
    <row r="448" spans="2:5" x14ac:dyDescent="0.25">
      <c r="B448" s="37"/>
      <c r="C448" s="37"/>
      <c r="D448" s="37"/>
      <c r="E448" s="37"/>
    </row>
    <row r="449" spans="2:5" x14ac:dyDescent="0.25">
      <c r="B449" s="37"/>
      <c r="C449" s="37"/>
      <c r="D449" s="37"/>
      <c r="E449" s="37"/>
    </row>
    <row r="450" spans="2:5" x14ac:dyDescent="0.25">
      <c r="B450" s="37"/>
      <c r="C450" s="37"/>
      <c r="D450" s="37"/>
      <c r="E450" s="37"/>
    </row>
    <row r="451" spans="2:5" x14ac:dyDescent="0.25">
      <c r="B451" s="37"/>
      <c r="C451" s="37"/>
      <c r="D451" s="37"/>
      <c r="E451" s="37"/>
    </row>
    <row r="452" spans="2:5" x14ac:dyDescent="0.25">
      <c r="B452" s="37"/>
      <c r="C452" s="37"/>
      <c r="D452" s="37"/>
      <c r="E452" s="37"/>
    </row>
    <row r="453" spans="2:5" x14ac:dyDescent="0.25">
      <c r="B453" s="37"/>
      <c r="C453" s="37"/>
      <c r="D453" s="37"/>
      <c r="E453" s="37"/>
    </row>
    <row r="454" spans="2:5" x14ac:dyDescent="0.25">
      <c r="B454" s="37"/>
      <c r="C454" s="37"/>
      <c r="D454" s="37"/>
      <c r="E454" s="37"/>
    </row>
    <row r="455" spans="2:5" x14ac:dyDescent="0.25">
      <c r="B455" s="37"/>
      <c r="C455" s="37"/>
      <c r="D455" s="37"/>
      <c r="E455" s="37"/>
    </row>
    <row r="456" spans="2:5" x14ac:dyDescent="0.25">
      <c r="B456" s="37"/>
      <c r="C456" s="37"/>
      <c r="D456" s="37"/>
      <c r="E456" s="37"/>
    </row>
    <row r="457" spans="2:5" x14ac:dyDescent="0.25">
      <c r="B457" s="37"/>
      <c r="C457" s="37"/>
      <c r="D457" s="37"/>
      <c r="E457" s="37"/>
    </row>
    <row r="458" spans="2:5" x14ac:dyDescent="0.25">
      <c r="B458" s="37"/>
      <c r="C458" s="37"/>
      <c r="D458" s="37"/>
      <c r="E458" s="37"/>
    </row>
    <row r="459" spans="2:5" x14ac:dyDescent="0.25">
      <c r="B459" s="37"/>
      <c r="C459" s="37"/>
      <c r="D459" s="37"/>
      <c r="E459" s="37"/>
    </row>
    <row r="460" spans="2:5" x14ac:dyDescent="0.25">
      <c r="B460" s="37"/>
      <c r="C460" s="37"/>
      <c r="D460" s="37"/>
      <c r="E460" s="37"/>
    </row>
    <row r="461" spans="2:5" x14ac:dyDescent="0.25">
      <c r="B461" s="37"/>
      <c r="C461" s="37"/>
      <c r="D461" s="37"/>
      <c r="E461" s="37"/>
    </row>
    <row r="462" spans="2:5" x14ac:dyDescent="0.25">
      <c r="B462" s="37"/>
      <c r="C462" s="37"/>
      <c r="D462" s="37"/>
      <c r="E462" s="37"/>
    </row>
    <row r="463" spans="2:5" x14ac:dyDescent="0.25">
      <c r="B463" s="37"/>
      <c r="C463" s="37"/>
      <c r="D463" s="37"/>
      <c r="E463" s="37"/>
    </row>
    <row r="464" spans="2:5" x14ac:dyDescent="0.25">
      <c r="B464" s="37"/>
      <c r="C464" s="37"/>
      <c r="D464" s="37"/>
      <c r="E464" s="37"/>
    </row>
    <row r="465" spans="2:5" x14ac:dyDescent="0.25">
      <c r="B465" s="37"/>
      <c r="C465" s="37"/>
      <c r="D465" s="37"/>
      <c r="E465" s="37"/>
    </row>
    <row r="466" spans="2:5" x14ac:dyDescent="0.25">
      <c r="B466" s="37"/>
      <c r="C466" s="37"/>
      <c r="D466" s="37"/>
      <c r="E466" s="37"/>
    </row>
    <row r="467" spans="2:5" x14ac:dyDescent="0.25">
      <c r="B467" s="37"/>
      <c r="C467" s="37"/>
      <c r="D467" s="37"/>
      <c r="E467" s="37"/>
    </row>
    <row r="468" spans="2:5" x14ac:dyDescent="0.25">
      <c r="B468" s="37"/>
      <c r="C468" s="37"/>
      <c r="D468" s="37"/>
      <c r="E468" s="37"/>
    </row>
    <row r="469" spans="2:5" x14ac:dyDescent="0.25">
      <c r="B469" s="37"/>
      <c r="C469" s="37"/>
      <c r="D469" s="37"/>
      <c r="E469" s="37"/>
    </row>
    <row r="470" spans="2:5" x14ac:dyDescent="0.25">
      <c r="B470" s="37"/>
      <c r="C470" s="37"/>
      <c r="D470" s="37"/>
      <c r="E470" s="37"/>
    </row>
    <row r="471" spans="2:5" x14ac:dyDescent="0.25">
      <c r="B471" s="37"/>
      <c r="C471" s="37"/>
      <c r="D471" s="37"/>
      <c r="E471" s="37"/>
    </row>
    <row r="472" spans="2:5" x14ac:dyDescent="0.25">
      <c r="B472" s="37"/>
      <c r="C472" s="37"/>
      <c r="D472" s="37"/>
      <c r="E472" s="37"/>
    </row>
    <row r="473" spans="2:5" x14ac:dyDescent="0.25">
      <c r="B473" s="37"/>
      <c r="C473" s="37"/>
      <c r="D473" s="37"/>
      <c r="E473" s="37"/>
    </row>
    <row r="474" spans="2:5" x14ac:dyDescent="0.25">
      <c r="B474" s="37"/>
      <c r="C474" s="37"/>
      <c r="D474" s="37"/>
      <c r="E474" s="37"/>
    </row>
    <row r="475" spans="2:5" x14ac:dyDescent="0.25">
      <c r="B475" s="37"/>
      <c r="C475" s="37"/>
      <c r="D475" s="37"/>
      <c r="E475" s="37"/>
    </row>
    <row r="476" spans="2:5" x14ac:dyDescent="0.25">
      <c r="B476" s="37"/>
      <c r="C476" s="37"/>
      <c r="D476" s="37"/>
      <c r="E476" s="37"/>
    </row>
    <row r="477" spans="2:5" x14ac:dyDescent="0.25">
      <c r="B477" s="37"/>
      <c r="C477" s="37"/>
      <c r="D477" s="37"/>
      <c r="E477" s="37"/>
    </row>
    <row r="478" spans="2:5" x14ac:dyDescent="0.25">
      <c r="B478" s="37"/>
      <c r="C478" s="37"/>
      <c r="D478" s="37"/>
      <c r="E478" s="37"/>
    </row>
    <row r="479" spans="2:5" x14ac:dyDescent="0.25">
      <c r="B479" s="37"/>
      <c r="C479" s="37"/>
      <c r="D479" s="37"/>
      <c r="E479" s="37"/>
    </row>
    <row r="480" spans="2:5" x14ac:dyDescent="0.25">
      <c r="B480" s="37"/>
      <c r="C480" s="37"/>
      <c r="D480" s="37"/>
      <c r="E480" s="37"/>
    </row>
    <row r="481" spans="2:5" x14ac:dyDescent="0.25">
      <c r="B481" s="37"/>
      <c r="C481" s="37"/>
      <c r="D481" s="37"/>
      <c r="E481" s="37"/>
    </row>
    <row r="482" spans="2:5" x14ac:dyDescent="0.25">
      <c r="B482" s="37"/>
      <c r="C482" s="37"/>
      <c r="D482" s="37"/>
      <c r="E482" s="37"/>
    </row>
    <row r="483" spans="2:5" x14ac:dyDescent="0.25">
      <c r="B483" s="37"/>
      <c r="C483" s="37"/>
      <c r="D483" s="37"/>
      <c r="E483" s="37"/>
    </row>
    <row r="484" spans="2:5" x14ac:dyDescent="0.25">
      <c r="B484" s="37"/>
      <c r="C484" s="37"/>
      <c r="D484" s="37"/>
      <c r="E484" s="37"/>
    </row>
    <row r="485" spans="2:5" x14ac:dyDescent="0.25">
      <c r="B485" s="37"/>
      <c r="C485" s="37"/>
      <c r="D485" s="37"/>
      <c r="E485" s="37"/>
    </row>
    <row r="486" spans="2:5" x14ac:dyDescent="0.25">
      <c r="B486" s="37"/>
      <c r="C486" s="37"/>
      <c r="D486" s="37"/>
      <c r="E486" s="37"/>
    </row>
    <row r="487" spans="2:5" x14ac:dyDescent="0.25">
      <c r="B487" s="37"/>
      <c r="C487" s="37"/>
      <c r="D487" s="37"/>
      <c r="E487" s="37"/>
    </row>
    <row r="488" spans="2:5" x14ac:dyDescent="0.25">
      <c r="B488" s="37"/>
      <c r="C488" s="37"/>
      <c r="D488" s="37"/>
      <c r="E488" s="37"/>
    </row>
    <row r="489" spans="2:5" x14ac:dyDescent="0.25">
      <c r="B489" s="37"/>
      <c r="C489" s="37"/>
      <c r="D489" s="37"/>
      <c r="E489" s="37"/>
    </row>
    <row r="490" spans="2:5" x14ac:dyDescent="0.25">
      <c r="B490" s="37"/>
      <c r="C490" s="37"/>
      <c r="D490" s="37"/>
      <c r="E490" s="37"/>
    </row>
    <row r="491" spans="2:5" x14ac:dyDescent="0.25">
      <c r="B491" s="37"/>
      <c r="C491" s="37"/>
      <c r="D491" s="37"/>
      <c r="E491" s="37"/>
    </row>
    <row r="492" spans="2:5" x14ac:dyDescent="0.25">
      <c r="B492" s="37"/>
      <c r="C492" s="37"/>
      <c r="D492" s="37"/>
      <c r="E492" s="37"/>
    </row>
    <row r="493" spans="2:5" x14ac:dyDescent="0.25">
      <c r="B493" s="37"/>
      <c r="C493" s="37"/>
      <c r="D493" s="37"/>
      <c r="E493" s="37"/>
    </row>
    <row r="494" spans="2:5" x14ac:dyDescent="0.25">
      <c r="B494" s="37"/>
      <c r="C494" s="37"/>
      <c r="D494" s="37"/>
      <c r="E494" s="37"/>
    </row>
    <row r="495" spans="2:5" x14ac:dyDescent="0.25">
      <c r="B495" s="37"/>
      <c r="C495" s="37"/>
      <c r="D495" s="37"/>
      <c r="E495" s="37"/>
    </row>
    <row r="496" spans="2:5" x14ac:dyDescent="0.25">
      <c r="B496" s="37"/>
      <c r="C496" s="37"/>
      <c r="D496" s="37"/>
      <c r="E496" s="37"/>
    </row>
    <row r="497" spans="2:5" x14ac:dyDescent="0.25">
      <c r="B497" s="37"/>
      <c r="C497" s="37"/>
      <c r="D497" s="37"/>
      <c r="E497" s="37"/>
    </row>
    <row r="498" spans="2:5" x14ac:dyDescent="0.25">
      <c r="B498" s="37"/>
      <c r="C498" s="37"/>
      <c r="D498" s="37"/>
      <c r="E498" s="37"/>
    </row>
    <row r="499" spans="2:5" x14ac:dyDescent="0.25">
      <c r="B499" s="37"/>
      <c r="C499" s="37"/>
      <c r="D499" s="37"/>
      <c r="E499" s="37"/>
    </row>
    <row r="500" spans="2:5" x14ac:dyDescent="0.25">
      <c r="B500" s="37"/>
      <c r="C500" s="37"/>
      <c r="D500" s="37"/>
      <c r="E500" s="37"/>
    </row>
    <row r="501" spans="2:5" x14ac:dyDescent="0.25">
      <c r="B501" s="37"/>
      <c r="C501" s="37"/>
      <c r="D501" s="37"/>
      <c r="E501" s="37"/>
    </row>
    <row r="502" spans="2:5" x14ac:dyDescent="0.25">
      <c r="B502" s="37"/>
      <c r="C502" s="37"/>
      <c r="D502" s="37"/>
      <c r="E502" s="37"/>
    </row>
    <row r="503" spans="2:5" x14ac:dyDescent="0.25">
      <c r="B503" s="37"/>
      <c r="C503" s="37"/>
      <c r="D503" s="37"/>
      <c r="E503" s="37"/>
    </row>
    <row r="504" spans="2:5" x14ac:dyDescent="0.25">
      <c r="B504" s="37"/>
      <c r="C504" s="37"/>
      <c r="D504" s="37"/>
      <c r="E504" s="37"/>
    </row>
    <row r="505" spans="2:5" x14ac:dyDescent="0.25">
      <c r="B505" s="37"/>
      <c r="C505" s="37"/>
      <c r="D505" s="37"/>
      <c r="E505" s="37"/>
    </row>
    <row r="506" spans="2:5" x14ac:dyDescent="0.25">
      <c r="B506" s="37"/>
      <c r="C506" s="37"/>
      <c r="D506" s="37"/>
      <c r="E506" s="37"/>
    </row>
    <row r="507" spans="2:5" x14ac:dyDescent="0.25">
      <c r="B507" s="37"/>
      <c r="C507" s="37"/>
      <c r="D507" s="37"/>
      <c r="E507" s="37"/>
    </row>
    <row r="508" spans="2:5" x14ac:dyDescent="0.25">
      <c r="B508" s="37"/>
      <c r="C508" s="37"/>
      <c r="D508" s="37"/>
      <c r="E508" s="37"/>
    </row>
    <row r="509" spans="2:5" x14ac:dyDescent="0.25">
      <c r="B509" s="37"/>
      <c r="C509" s="37"/>
      <c r="D509" s="37"/>
      <c r="E509" s="37"/>
    </row>
    <row r="510" spans="2:5" x14ac:dyDescent="0.25">
      <c r="B510" s="37"/>
      <c r="C510" s="37"/>
      <c r="D510" s="37"/>
      <c r="E510" s="37"/>
    </row>
    <row r="511" spans="2:5" x14ac:dyDescent="0.25">
      <c r="B511" s="37"/>
      <c r="C511" s="37"/>
      <c r="D511" s="37"/>
      <c r="E511" s="37"/>
    </row>
    <row r="512" spans="2:5" x14ac:dyDescent="0.25">
      <c r="B512" s="37"/>
      <c r="C512" s="37"/>
      <c r="D512" s="37"/>
      <c r="E512" s="37"/>
    </row>
    <row r="513" spans="2:5" x14ac:dyDescent="0.25">
      <c r="B513" s="37"/>
      <c r="C513" s="37"/>
      <c r="D513" s="37"/>
      <c r="E513" s="37"/>
    </row>
    <row r="514" spans="2:5" x14ac:dyDescent="0.25">
      <c r="B514" s="37"/>
      <c r="C514" s="37"/>
      <c r="D514" s="37"/>
      <c r="E514" s="37"/>
    </row>
    <row r="515" spans="2:5" x14ac:dyDescent="0.25">
      <c r="B515" s="37"/>
      <c r="C515" s="37"/>
      <c r="D515" s="37"/>
      <c r="E515" s="37"/>
    </row>
    <row r="516" spans="2:5" x14ac:dyDescent="0.25">
      <c r="B516" s="37"/>
      <c r="C516" s="37"/>
      <c r="D516" s="37"/>
      <c r="E516" s="37"/>
    </row>
    <row r="517" spans="2:5" x14ac:dyDescent="0.25">
      <c r="B517" s="37"/>
      <c r="C517" s="37"/>
      <c r="D517" s="37"/>
      <c r="E517" s="37"/>
    </row>
    <row r="518" spans="2:5" x14ac:dyDescent="0.25">
      <c r="B518" s="37"/>
      <c r="C518" s="37"/>
      <c r="D518" s="37"/>
      <c r="E518" s="37"/>
    </row>
    <row r="519" spans="2:5" x14ac:dyDescent="0.25">
      <c r="B519" s="37"/>
      <c r="C519" s="37"/>
      <c r="D519" s="37"/>
      <c r="E519" s="37"/>
    </row>
    <row r="520" spans="2:5" x14ac:dyDescent="0.25">
      <c r="B520" s="37"/>
      <c r="C520" s="37"/>
      <c r="D520" s="37"/>
      <c r="E520" s="37"/>
    </row>
    <row r="521" spans="2:5" x14ac:dyDescent="0.25">
      <c r="B521" s="37"/>
      <c r="C521" s="37"/>
      <c r="D521" s="37"/>
      <c r="E521" s="37"/>
    </row>
    <row r="522" spans="2:5" x14ac:dyDescent="0.25">
      <c r="B522" s="37"/>
      <c r="C522" s="37"/>
      <c r="D522" s="37"/>
      <c r="E522" s="37"/>
    </row>
    <row r="523" spans="2:5" x14ac:dyDescent="0.25">
      <c r="B523" s="37"/>
      <c r="C523" s="37"/>
      <c r="D523" s="37"/>
      <c r="E523" s="37"/>
    </row>
    <row r="524" spans="2:5" x14ac:dyDescent="0.25">
      <c r="B524" s="37"/>
      <c r="C524" s="37"/>
      <c r="D524" s="37"/>
      <c r="E524" s="37"/>
    </row>
    <row r="525" spans="2:5" x14ac:dyDescent="0.25">
      <c r="B525" s="37"/>
      <c r="C525" s="37"/>
      <c r="D525" s="37"/>
      <c r="E525" s="37"/>
    </row>
    <row r="526" spans="2:5" x14ac:dyDescent="0.25">
      <c r="B526" s="37"/>
      <c r="C526" s="37"/>
      <c r="D526" s="37"/>
      <c r="E526" s="37"/>
    </row>
    <row r="527" spans="2:5" x14ac:dyDescent="0.25">
      <c r="B527" s="37"/>
      <c r="C527" s="37"/>
      <c r="D527" s="37"/>
      <c r="E527" s="37"/>
    </row>
    <row r="528" spans="2:5" x14ac:dyDescent="0.25">
      <c r="B528" s="37"/>
      <c r="C528" s="37"/>
      <c r="D528" s="37"/>
      <c r="E528" s="37"/>
    </row>
    <row r="529" spans="2:5" x14ac:dyDescent="0.25">
      <c r="B529" s="37"/>
      <c r="C529" s="37"/>
      <c r="D529" s="37"/>
      <c r="E529" s="37"/>
    </row>
    <row r="530" spans="2:5" x14ac:dyDescent="0.25">
      <c r="B530" s="37"/>
      <c r="C530" s="37"/>
      <c r="D530" s="37"/>
      <c r="E530" s="37"/>
    </row>
    <row r="531" spans="2:5" x14ac:dyDescent="0.25">
      <c r="B531" s="37"/>
      <c r="C531" s="37"/>
      <c r="D531" s="37"/>
      <c r="E531" s="37"/>
    </row>
    <row r="532" spans="2:5" x14ac:dyDescent="0.25">
      <c r="B532" s="37"/>
      <c r="C532" s="37"/>
      <c r="D532" s="37"/>
      <c r="E532" s="37"/>
    </row>
    <row r="533" spans="2:5" x14ac:dyDescent="0.25">
      <c r="B533" s="37"/>
      <c r="C533" s="37"/>
      <c r="D533" s="37"/>
      <c r="E533" s="37"/>
    </row>
    <row r="534" spans="2:5" x14ac:dyDescent="0.25">
      <c r="B534" s="37"/>
      <c r="C534" s="37"/>
      <c r="D534" s="37"/>
      <c r="E534" s="37"/>
    </row>
    <row r="535" spans="2:5" x14ac:dyDescent="0.25">
      <c r="B535" s="37"/>
      <c r="C535" s="37"/>
      <c r="D535" s="37"/>
      <c r="E535" s="37"/>
    </row>
    <row r="536" spans="2:5" x14ac:dyDescent="0.25">
      <c r="B536" s="37"/>
      <c r="C536" s="37"/>
      <c r="D536" s="37"/>
      <c r="E536" s="37"/>
    </row>
    <row r="537" spans="2:5" x14ac:dyDescent="0.25">
      <c r="B537" s="37"/>
      <c r="C537" s="37"/>
      <c r="D537" s="37"/>
      <c r="E537" s="37"/>
    </row>
    <row r="538" spans="2:5" x14ac:dyDescent="0.25">
      <c r="B538" s="37"/>
      <c r="C538" s="37"/>
      <c r="D538" s="37"/>
      <c r="E538" s="37"/>
    </row>
    <row r="539" spans="2:5" x14ac:dyDescent="0.25">
      <c r="B539" s="37"/>
      <c r="C539" s="37"/>
      <c r="D539" s="37"/>
      <c r="E539" s="37"/>
    </row>
    <row r="540" spans="2:5" x14ac:dyDescent="0.25">
      <c r="B540" s="37"/>
      <c r="C540" s="37"/>
      <c r="D540" s="37"/>
      <c r="E540" s="37"/>
    </row>
    <row r="541" spans="2:5" x14ac:dyDescent="0.25">
      <c r="B541" s="37"/>
      <c r="C541" s="37"/>
      <c r="D541" s="37"/>
      <c r="E541" s="37"/>
    </row>
    <row r="542" spans="2:5" x14ac:dyDescent="0.25">
      <c r="B542" s="37"/>
      <c r="C542" s="37"/>
      <c r="D542" s="37"/>
      <c r="E542" s="37"/>
    </row>
    <row r="543" spans="2:5" x14ac:dyDescent="0.25">
      <c r="B543" s="37"/>
      <c r="C543" s="37"/>
      <c r="D543" s="37"/>
      <c r="E543" s="37"/>
    </row>
    <row r="544" spans="2:5" x14ac:dyDescent="0.25">
      <c r="B544" s="37"/>
      <c r="C544" s="37"/>
      <c r="D544" s="37"/>
      <c r="E544" s="37"/>
    </row>
    <row r="545" spans="2:5" x14ac:dyDescent="0.25">
      <c r="B545" s="37"/>
      <c r="C545" s="37"/>
      <c r="D545" s="37"/>
      <c r="E545" s="37"/>
    </row>
    <row r="546" spans="2:5" x14ac:dyDescent="0.25">
      <c r="B546" s="37"/>
      <c r="C546" s="37"/>
      <c r="D546" s="37"/>
      <c r="E546" s="37"/>
    </row>
    <row r="547" spans="2:5" x14ac:dyDescent="0.25">
      <c r="B547" s="37"/>
      <c r="C547" s="37"/>
      <c r="D547" s="37"/>
      <c r="E547" s="37"/>
    </row>
    <row r="548" spans="2:5" x14ac:dyDescent="0.25">
      <c r="B548" s="37"/>
      <c r="C548" s="37"/>
      <c r="D548" s="37"/>
      <c r="E548" s="37"/>
    </row>
    <row r="549" spans="2:5" x14ac:dyDescent="0.25">
      <c r="B549" s="37"/>
      <c r="C549" s="37"/>
      <c r="D549" s="37"/>
      <c r="E549" s="37"/>
    </row>
    <row r="550" spans="2:5" x14ac:dyDescent="0.25">
      <c r="B550" s="37"/>
      <c r="C550" s="37"/>
      <c r="D550" s="37"/>
      <c r="E550" s="37"/>
    </row>
    <row r="551" spans="2:5" x14ac:dyDescent="0.25">
      <c r="B551" s="37"/>
      <c r="C551" s="37"/>
      <c r="D551" s="37"/>
      <c r="E551" s="37"/>
    </row>
    <row r="552" spans="2:5" x14ac:dyDescent="0.25">
      <c r="B552" s="37"/>
      <c r="C552" s="37"/>
      <c r="D552" s="37"/>
      <c r="E552" s="37"/>
    </row>
    <row r="553" spans="2:5" x14ac:dyDescent="0.25">
      <c r="B553" s="37"/>
      <c r="C553" s="37"/>
      <c r="D553" s="37"/>
      <c r="E553" s="37"/>
    </row>
    <row r="554" spans="2:5" x14ac:dyDescent="0.25">
      <c r="B554" s="37"/>
      <c r="C554" s="37"/>
      <c r="D554" s="37"/>
      <c r="E554" s="37"/>
    </row>
    <row r="555" spans="2:5" x14ac:dyDescent="0.25">
      <c r="B555" s="37"/>
      <c r="C555" s="37"/>
      <c r="D555" s="37"/>
      <c r="E555" s="37"/>
    </row>
    <row r="556" spans="2:5" x14ac:dyDescent="0.25">
      <c r="B556" s="37"/>
      <c r="C556" s="37"/>
      <c r="D556" s="37"/>
      <c r="E556" s="37"/>
    </row>
    <row r="557" spans="2:5" x14ac:dyDescent="0.25">
      <c r="B557" s="37"/>
      <c r="C557" s="37"/>
      <c r="D557" s="37"/>
      <c r="E557" s="37"/>
    </row>
    <row r="558" spans="2:5" x14ac:dyDescent="0.25">
      <c r="B558" s="37"/>
      <c r="C558" s="37"/>
      <c r="D558" s="37"/>
      <c r="E558" s="37"/>
    </row>
    <row r="559" spans="2:5" x14ac:dyDescent="0.25">
      <c r="B559" s="37"/>
      <c r="C559" s="37"/>
      <c r="D559" s="37"/>
      <c r="E559" s="37"/>
    </row>
    <row r="560" spans="2:5" x14ac:dyDescent="0.25">
      <c r="B560" s="37"/>
      <c r="C560" s="37"/>
      <c r="D560" s="37"/>
      <c r="E560" s="37"/>
    </row>
    <row r="561" spans="2:5" x14ac:dyDescent="0.25">
      <c r="B561" s="37"/>
      <c r="C561" s="37"/>
      <c r="D561" s="37"/>
      <c r="E561" s="37"/>
    </row>
    <row r="562" spans="2:5" x14ac:dyDescent="0.25">
      <c r="B562" s="37"/>
      <c r="C562" s="37"/>
      <c r="D562" s="37"/>
      <c r="E562" s="37"/>
    </row>
    <row r="563" spans="2:5" x14ac:dyDescent="0.25">
      <c r="B563" s="37"/>
      <c r="C563" s="37"/>
      <c r="D563" s="37"/>
      <c r="E563" s="37"/>
    </row>
    <row r="564" spans="2:5" x14ac:dyDescent="0.25">
      <c r="B564" s="37"/>
      <c r="C564" s="37"/>
      <c r="D564" s="37"/>
      <c r="E564" s="37"/>
    </row>
    <row r="565" spans="2:5" x14ac:dyDescent="0.25">
      <c r="B565" s="37"/>
      <c r="C565" s="37"/>
      <c r="D565" s="37"/>
      <c r="E565" s="37"/>
    </row>
    <row r="566" spans="2:5" x14ac:dyDescent="0.25">
      <c r="B566" s="37"/>
      <c r="C566" s="37"/>
      <c r="D566" s="37"/>
      <c r="E566" s="37"/>
    </row>
    <row r="567" spans="2:5" x14ac:dyDescent="0.25">
      <c r="B567" s="37"/>
      <c r="C567" s="37"/>
      <c r="D567" s="37"/>
      <c r="E567" s="37"/>
    </row>
    <row r="568" spans="2:5" x14ac:dyDescent="0.25">
      <c r="B568" s="37"/>
      <c r="C568" s="37"/>
      <c r="D568" s="37"/>
      <c r="E568" s="37"/>
    </row>
    <row r="569" spans="2:5" x14ac:dyDescent="0.25">
      <c r="B569" s="37"/>
      <c r="C569" s="37"/>
      <c r="D569" s="37"/>
      <c r="E569" s="37"/>
    </row>
    <row r="570" spans="2:5" x14ac:dyDescent="0.25">
      <c r="B570" s="37"/>
      <c r="C570" s="37"/>
      <c r="D570" s="37"/>
      <c r="E570" s="37"/>
    </row>
    <row r="571" spans="2:5" x14ac:dyDescent="0.25">
      <c r="B571" s="37"/>
      <c r="C571" s="37"/>
      <c r="D571" s="37"/>
      <c r="E571" s="37"/>
    </row>
    <row r="572" spans="2:5" x14ac:dyDescent="0.25">
      <c r="B572" s="37"/>
      <c r="C572" s="37"/>
      <c r="D572" s="37"/>
      <c r="E572" s="37"/>
    </row>
    <row r="573" spans="2:5" x14ac:dyDescent="0.25">
      <c r="B573" s="37"/>
      <c r="C573" s="37"/>
      <c r="D573" s="37"/>
      <c r="E573" s="37"/>
    </row>
    <row r="574" spans="2:5" x14ac:dyDescent="0.25">
      <c r="B574" s="37"/>
      <c r="C574" s="37"/>
      <c r="D574" s="37"/>
      <c r="E574" s="37"/>
    </row>
    <row r="575" spans="2:5" x14ac:dyDescent="0.25">
      <c r="B575" s="37"/>
      <c r="C575" s="37"/>
      <c r="D575" s="37"/>
      <c r="E575" s="37"/>
    </row>
    <row r="576" spans="2:5" x14ac:dyDescent="0.25">
      <c r="B576" s="37"/>
      <c r="C576" s="37"/>
      <c r="D576" s="37"/>
      <c r="E576" s="37"/>
    </row>
    <row r="577" spans="2:5" x14ac:dyDescent="0.25">
      <c r="B577" s="37"/>
      <c r="C577" s="37"/>
      <c r="D577" s="37"/>
      <c r="E577" s="37"/>
    </row>
    <row r="578" spans="2:5" x14ac:dyDescent="0.25">
      <c r="B578" s="37"/>
      <c r="C578" s="37"/>
      <c r="D578" s="37"/>
      <c r="E578" s="37"/>
    </row>
    <row r="579" spans="2:5" x14ac:dyDescent="0.25">
      <c r="B579" s="37"/>
      <c r="C579" s="37"/>
      <c r="D579" s="37"/>
      <c r="E579" s="37"/>
    </row>
    <row r="580" spans="2:5" x14ac:dyDescent="0.25">
      <c r="B580" s="37"/>
      <c r="C580" s="37"/>
      <c r="D580" s="37"/>
      <c r="E580" s="37"/>
    </row>
    <row r="581" spans="2:5" x14ac:dyDescent="0.25">
      <c r="B581" s="37"/>
      <c r="C581" s="37"/>
      <c r="D581" s="37"/>
      <c r="E581" s="37"/>
    </row>
    <row r="582" spans="2:5" x14ac:dyDescent="0.25">
      <c r="B582" s="37"/>
      <c r="C582" s="37"/>
      <c r="D582" s="37"/>
      <c r="E582" s="37"/>
    </row>
    <row r="583" spans="2:5" x14ac:dyDescent="0.25">
      <c r="B583" s="37"/>
      <c r="C583" s="37"/>
      <c r="D583" s="37"/>
      <c r="E583" s="37"/>
    </row>
    <row r="584" spans="2:5" x14ac:dyDescent="0.25">
      <c r="B584" s="37"/>
      <c r="C584" s="37"/>
      <c r="D584" s="37"/>
      <c r="E584" s="37"/>
    </row>
    <row r="585" spans="2:5" x14ac:dyDescent="0.25">
      <c r="B585" s="37"/>
      <c r="C585" s="37"/>
      <c r="D585" s="37"/>
      <c r="E585" s="37"/>
    </row>
    <row r="586" spans="2:5" x14ac:dyDescent="0.25">
      <c r="B586" s="37"/>
      <c r="C586" s="37"/>
      <c r="D586" s="37"/>
      <c r="E586" s="37"/>
    </row>
    <row r="587" spans="2:5" x14ac:dyDescent="0.25">
      <c r="B587" s="37"/>
      <c r="C587" s="37"/>
      <c r="D587" s="37"/>
      <c r="E587" s="37"/>
    </row>
    <row r="588" spans="2:5" x14ac:dyDescent="0.25">
      <c r="B588" s="37"/>
      <c r="C588" s="37"/>
      <c r="D588" s="37"/>
      <c r="E588" s="37"/>
    </row>
    <row r="589" spans="2:5" x14ac:dyDescent="0.25">
      <c r="B589" s="37"/>
      <c r="C589" s="37"/>
      <c r="D589" s="37"/>
      <c r="E589" s="37"/>
    </row>
    <row r="590" spans="2:5" x14ac:dyDescent="0.25">
      <c r="B590" s="37"/>
      <c r="C590" s="37"/>
      <c r="D590" s="37"/>
      <c r="E590" s="37"/>
    </row>
    <row r="591" spans="2:5" x14ac:dyDescent="0.25">
      <c r="B591" s="37"/>
      <c r="C591" s="37"/>
      <c r="D591" s="37"/>
      <c r="E591" s="37"/>
    </row>
    <row r="592" spans="2:5" x14ac:dyDescent="0.25">
      <c r="B592" s="37"/>
      <c r="C592" s="37"/>
      <c r="D592" s="37"/>
      <c r="E592" s="37"/>
    </row>
    <row r="593" spans="2:5" x14ac:dyDescent="0.25">
      <c r="B593" s="37"/>
      <c r="C593" s="37"/>
      <c r="D593" s="37"/>
      <c r="E593" s="37"/>
    </row>
    <row r="594" spans="2:5" x14ac:dyDescent="0.25">
      <c r="B594" s="37"/>
      <c r="C594" s="37"/>
      <c r="D594" s="37"/>
      <c r="E594" s="37"/>
    </row>
    <row r="595" spans="2:5" x14ac:dyDescent="0.25">
      <c r="B595" s="37"/>
      <c r="C595" s="37"/>
      <c r="D595" s="37"/>
      <c r="E595" s="37"/>
    </row>
    <row r="596" spans="2:5" x14ac:dyDescent="0.25">
      <c r="B596" s="37"/>
      <c r="C596" s="37"/>
      <c r="D596" s="37"/>
      <c r="E596" s="37"/>
    </row>
    <row r="597" spans="2:5" x14ac:dyDescent="0.25">
      <c r="B597" s="37"/>
      <c r="C597" s="37"/>
      <c r="D597" s="37"/>
      <c r="E597" s="37"/>
    </row>
    <row r="598" spans="2:5" x14ac:dyDescent="0.25">
      <c r="B598" s="37"/>
      <c r="C598" s="37"/>
      <c r="D598" s="37"/>
      <c r="E598" s="37"/>
    </row>
    <row r="599" spans="2:5" x14ac:dyDescent="0.25">
      <c r="B599" s="37"/>
      <c r="C599" s="37"/>
      <c r="D599" s="37"/>
      <c r="E599" s="37"/>
    </row>
    <row r="600" spans="2:5" x14ac:dyDescent="0.25">
      <c r="B600" s="37"/>
      <c r="C600" s="37"/>
      <c r="D600" s="37"/>
      <c r="E600" s="37"/>
    </row>
    <row r="601" spans="2:5" x14ac:dyDescent="0.25">
      <c r="B601" s="37"/>
      <c r="C601" s="37"/>
      <c r="D601" s="37"/>
      <c r="E601" s="37"/>
    </row>
    <row r="602" spans="2:5" x14ac:dyDescent="0.25">
      <c r="B602" s="37"/>
      <c r="C602" s="37"/>
      <c r="D602" s="37"/>
      <c r="E602" s="37"/>
    </row>
    <row r="603" spans="2:5" x14ac:dyDescent="0.25">
      <c r="B603" s="37"/>
      <c r="C603" s="37"/>
      <c r="D603" s="37"/>
      <c r="E603" s="37"/>
    </row>
    <row r="604" spans="2:5" x14ac:dyDescent="0.25">
      <c r="B604" s="37"/>
      <c r="C604" s="37"/>
      <c r="D604" s="37"/>
      <c r="E604" s="37"/>
    </row>
    <row r="605" spans="2:5" x14ac:dyDescent="0.25">
      <c r="B605" s="37"/>
      <c r="C605" s="37"/>
      <c r="D605" s="37"/>
      <c r="E605" s="37"/>
    </row>
    <row r="606" spans="2:5" x14ac:dyDescent="0.25">
      <c r="B606" s="37"/>
      <c r="C606" s="37"/>
      <c r="D606" s="37"/>
      <c r="E606" s="37"/>
    </row>
    <row r="607" spans="2:5" x14ac:dyDescent="0.25">
      <c r="B607" s="37"/>
      <c r="C607" s="37"/>
      <c r="D607" s="37"/>
      <c r="E607" s="37"/>
    </row>
    <row r="608" spans="2:5" x14ac:dyDescent="0.25">
      <c r="B608" s="37"/>
      <c r="C608" s="37"/>
      <c r="D608" s="37"/>
      <c r="E608" s="37"/>
    </row>
    <row r="609" spans="2:5" x14ac:dyDescent="0.25">
      <c r="B609" s="37"/>
      <c r="C609" s="37"/>
      <c r="D609" s="37"/>
      <c r="E609" s="37"/>
    </row>
    <row r="610" spans="2:5" x14ac:dyDescent="0.25">
      <c r="B610" s="37"/>
      <c r="C610" s="37"/>
      <c r="D610" s="37"/>
      <c r="E610" s="37"/>
    </row>
    <row r="611" spans="2:5" x14ac:dyDescent="0.25">
      <c r="B611" s="37"/>
      <c r="C611" s="37"/>
      <c r="D611" s="37"/>
      <c r="E611" s="37"/>
    </row>
    <row r="612" spans="2:5" x14ac:dyDescent="0.25">
      <c r="B612" s="37"/>
      <c r="C612" s="37"/>
      <c r="D612" s="37"/>
      <c r="E612" s="37"/>
    </row>
    <row r="613" spans="2:5" x14ac:dyDescent="0.25">
      <c r="B613" s="37"/>
      <c r="C613" s="37"/>
      <c r="D613" s="37"/>
      <c r="E613" s="37"/>
    </row>
    <row r="614" spans="2:5" x14ac:dyDescent="0.25">
      <c r="B614" s="37"/>
      <c r="C614" s="37"/>
      <c r="D614" s="37"/>
      <c r="E614" s="37"/>
    </row>
    <row r="615" spans="2:5" x14ac:dyDescent="0.25">
      <c r="B615" s="37"/>
      <c r="C615" s="37"/>
      <c r="D615" s="37"/>
      <c r="E615" s="37"/>
    </row>
    <row r="616" spans="2:5" x14ac:dyDescent="0.25">
      <c r="B616" s="37"/>
      <c r="C616" s="37"/>
      <c r="D616" s="37"/>
      <c r="E616" s="37"/>
    </row>
    <row r="617" spans="2:5" x14ac:dyDescent="0.25">
      <c r="B617" s="37"/>
      <c r="C617" s="37"/>
      <c r="D617" s="37"/>
      <c r="E617" s="37"/>
    </row>
    <row r="618" spans="2:5" x14ac:dyDescent="0.25">
      <c r="B618" s="37"/>
      <c r="C618" s="37"/>
      <c r="D618" s="37"/>
      <c r="E618" s="37"/>
    </row>
    <row r="619" spans="2:5" x14ac:dyDescent="0.25">
      <c r="B619" s="37"/>
      <c r="C619" s="37"/>
      <c r="D619" s="37"/>
      <c r="E619" s="37"/>
    </row>
    <row r="620" spans="2:5" x14ac:dyDescent="0.25">
      <c r="B620" s="37"/>
      <c r="C620" s="37"/>
      <c r="D620" s="37"/>
      <c r="E620" s="37"/>
    </row>
    <row r="621" spans="2:5" x14ac:dyDescent="0.25">
      <c r="B621" s="37"/>
      <c r="C621" s="37"/>
      <c r="D621" s="37"/>
      <c r="E621" s="37"/>
    </row>
    <row r="622" spans="2:5" x14ac:dyDescent="0.25">
      <c r="B622" s="37"/>
      <c r="C622" s="37"/>
      <c r="D622" s="37"/>
      <c r="E622" s="37"/>
    </row>
    <row r="623" spans="2:5" x14ac:dyDescent="0.25">
      <c r="B623" s="37"/>
      <c r="C623" s="37"/>
      <c r="D623" s="37"/>
      <c r="E623" s="37"/>
    </row>
    <row r="624" spans="2:5" x14ac:dyDescent="0.25">
      <c r="B624" s="37"/>
      <c r="C624" s="37"/>
      <c r="D624" s="37"/>
      <c r="E624" s="37"/>
    </row>
    <row r="625" spans="2:5" x14ac:dyDescent="0.25">
      <c r="B625" s="37"/>
      <c r="C625" s="37"/>
      <c r="D625" s="37"/>
      <c r="E625" s="37"/>
    </row>
    <row r="626" spans="2:5" x14ac:dyDescent="0.25">
      <c r="B626" s="37"/>
      <c r="C626" s="37"/>
      <c r="D626" s="37"/>
      <c r="E626" s="37"/>
    </row>
    <row r="627" spans="2:5" x14ac:dyDescent="0.25">
      <c r="B627" s="37"/>
      <c r="C627" s="37"/>
      <c r="D627" s="37"/>
      <c r="E627" s="37"/>
    </row>
    <row r="628" spans="2:5" x14ac:dyDescent="0.25">
      <c r="B628" s="37"/>
      <c r="C628" s="37"/>
      <c r="D628" s="37"/>
      <c r="E628" s="37"/>
    </row>
    <row r="629" spans="2:5" x14ac:dyDescent="0.25">
      <c r="B629" s="37"/>
      <c r="C629" s="37"/>
      <c r="D629" s="37"/>
      <c r="E629" s="37"/>
    </row>
    <row r="630" spans="2:5" x14ac:dyDescent="0.25">
      <c r="B630" s="37"/>
      <c r="C630" s="37"/>
      <c r="D630" s="37"/>
      <c r="E630" s="37"/>
    </row>
    <row r="631" spans="2:5" x14ac:dyDescent="0.25">
      <c r="B631" s="37"/>
      <c r="C631" s="37"/>
      <c r="D631" s="37"/>
      <c r="E631" s="37"/>
    </row>
    <row r="632" spans="2:5" x14ac:dyDescent="0.25">
      <c r="B632" s="37"/>
      <c r="C632" s="37"/>
      <c r="D632" s="37"/>
      <c r="E632" s="37"/>
    </row>
    <row r="633" spans="2:5" x14ac:dyDescent="0.25">
      <c r="B633" s="37"/>
      <c r="C633" s="37"/>
      <c r="D633" s="37"/>
      <c r="E633" s="37"/>
    </row>
    <row r="634" spans="2:5" x14ac:dyDescent="0.25">
      <c r="B634" s="37"/>
      <c r="C634" s="37"/>
      <c r="D634" s="37"/>
      <c r="E634" s="37"/>
    </row>
    <row r="635" spans="2:5" x14ac:dyDescent="0.25">
      <c r="B635" s="37"/>
      <c r="C635" s="37"/>
      <c r="D635" s="37"/>
      <c r="E635" s="37"/>
    </row>
    <row r="636" spans="2:5" x14ac:dyDescent="0.25">
      <c r="B636" s="37"/>
      <c r="C636" s="37"/>
      <c r="D636" s="37"/>
      <c r="E636" s="37"/>
    </row>
    <row r="637" spans="2:5" x14ac:dyDescent="0.25">
      <c r="B637" s="37"/>
      <c r="C637" s="37"/>
      <c r="D637" s="37"/>
      <c r="E637" s="37"/>
    </row>
    <row r="638" spans="2:5" x14ac:dyDescent="0.25">
      <c r="B638" s="37"/>
      <c r="C638" s="37"/>
      <c r="D638" s="37"/>
      <c r="E638" s="37"/>
    </row>
    <row r="639" spans="2:5" x14ac:dyDescent="0.25">
      <c r="B639" s="37"/>
      <c r="C639" s="37"/>
      <c r="D639" s="37"/>
      <c r="E639" s="37"/>
    </row>
    <row r="640" spans="2:5" x14ac:dyDescent="0.25">
      <c r="B640" s="37"/>
      <c r="C640" s="37"/>
      <c r="D640" s="37"/>
      <c r="E640" s="37"/>
    </row>
    <row r="641" spans="2:5" x14ac:dyDescent="0.25">
      <c r="B641" s="37"/>
      <c r="C641" s="37"/>
      <c r="D641" s="37"/>
      <c r="E641" s="37"/>
    </row>
    <row r="642" spans="2:5" x14ac:dyDescent="0.25">
      <c r="B642" s="37"/>
      <c r="C642" s="37"/>
      <c r="D642" s="37"/>
      <c r="E642" s="37"/>
    </row>
    <row r="643" spans="2:5" x14ac:dyDescent="0.25">
      <c r="B643" s="37"/>
      <c r="C643" s="37"/>
      <c r="D643" s="37"/>
      <c r="E643" s="37"/>
    </row>
    <row r="644" spans="2:5" x14ac:dyDescent="0.25">
      <c r="B644" s="37"/>
      <c r="C644" s="37"/>
      <c r="D644" s="37"/>
      <c r="E644" s="37"/>
    </row>
    <row r="645" spans="2:5" x14ac:dyDescent="0.25">
      <c r="B645" s="37"/>
      <c r="C645" s="37"/>
      <c r="D645" s="37"/>
      <c r="E645" s="37"/>
    </row>
    <row r="646" spans="2:5" x14ac:dyDescent="0.25">
      <c r="B646" s="37"/>
      <c r="C646" s="37"/>
      <c r="D646" s="37"/>
      <c r="E646" s="37"/>
    </row>
    <row r="647" spans="2:5" x14ac:dyDescent="0.25">
      <c r="B647" s="37"/>
      <c r="C647" s="37"/>
      <c r="D647" s="37"/>
      <c r="E647" s="37"/>
    </row>
    <row r="648" spans="2:5" x14ac:dyDescent="0.25">
      <c r="B648" s="37"/>
      <c r="C648" s="37"/>
      <c r="D648" s="37"/>
      <c r="E648" s="37"/>
    </row>
    <row r="649" spans="2:5" x14ac:dyDescent="0.25">
      <c r="B649" s="37"/>
      <c r="C649" s="37"/>
      <c r="D649" s="37"/>
      <c r="E649" s="37"/>
    </row>
    <row r="650" spans="2:5" x14ac:dyDescent="0.25">
      <c r="B650" s="37"/>
      <c r="C650" s="37"/>
      <c r="D650" s="37"/>
      <c r="E650" s="37"/>
    </row>
    <row r="651" spans="2:5" x14ac:dyDescent="0.25">
      <c r="B651" s="37"/>
      <c r="C651" s="37"/>
      <c r="D651" s="37"/>
      <c r="E651" s="37"/>
    </row>
    <row r="652" spans="2:5" x14ac:dyDescent="0.25">
      <c r="B652" s="37"/>
      <c r="C652" s="37"/>
      <c r="D652" s="37"/>
      <c r="E652" s="37"/>
    </row>
    <row r="653" spans="2:5" x14ac:dyDescent="0.25">
      <c r="B653" s="37"/>
      <c r="C653" s="37"/>
      <c r="D653" s="37"/>
      <c r="E653" s="37"/>
    </row>
    <row r="654" spans="2:5" x14ac:dyDescent="0.25">
      <c r="B654" s="37"/>
      <c r="C654" s="37"/>
      <c r="D654" s="37"/>
      <c r="E654" s="37"/>
    </row>
    <row r="655" spans="2:5" x14ac:dyDescent="0.25">
      <c r="B655" s="37"/>
      <c r="C655" s="37"/>
      <c r="D655" s="37"/>
      <c r="E655" s="37"/>
    </row>
    <row r="656" spans="2:5" x14ac:dyDescent="0.25">
      <c r="B656" s="37"/>
      <c r="C656" s="37"/>
      <c r="D656" s="37"/>
      <c r="E656" s="37"/>
    </row>
    <row r="657" spans="2:5" x14ac:dyDescent="0.25">
      <c r="B657" s="37"/>
      <c r="C657" s="37"/>
      <c r="D657" s="37"/>
      <c r="E657" s="37"/>
    </row>
    <row r="658" spans="2:5" x14ac:dyDescent="0.25">
      <c r="B658" s="37"/>
      <c r="C658" s="37"/>
      <c r="D658" s="37"/>
      <c r="E658" s="37"/>
    </row>
    <row r="659" spans="2:5" x14ac:dyDescent="0.25">
      <c r="B659" s="37"/>
      <c r="C659" s="37"/>
      <c r="D659" s="37"/>
      <c r="E659" s="37"/>
    </row>
    <row r="660" spans="2:5" x14ac:dyDescent="0.25">
      <c r="B660" s="37"/>
      <c r="C660" s="37"/>
      <c r="D660" s="37"/>
      <c r="E660" s="37"/>
    </row>
    <row r="661" spans="2:5" x14ac:dyDescent="0.25">
      <c r="B661" s="37"/>
      <c r="C661" s="37"/>
      <c r="D661" s="37"/>
      <c r="E661" s="37"/>
    </row>
    <row r="662" spans="2:5" x14ac:dyDescent="0.25">
      <c r="B662" s="37"/>
      <c r="C662" s="37"/>
      <c r="D662" s="37"/>
      <c r="E662" s="37"/>
    </row>
    <row r="663" spans="2:5" x14ac:dyDescent="0.25">
      <c r="B663" s="37"/>
      <c r="C663" s="37"/>
      <c r="D663" s="37"/>
      <c r="E663" s="37"/>
    </row>
    <row r="664" spans="2:5" x14ac:dyDescent="0.25">
      <c r="B664" s="37"/>
      <c r="C664" s="37"/>
      <c r="D664" s="37"/>
      <c r="E664" s="37"/>
    </row>
    <row r="665" spans="2:5" x14ac:dyDescent="0.25">
      <c r="B665" s="37"/>
      <c r="C665" s="37"/>
      <c r="D665" s="37"/>
      <c r="E665" s="37"/>
    </row>
    <row r="666" spans="2:5" x14ac:dyDescent="0.25">
      <c r="B666" s="37"/>
      <c r="C666" s="37"/>
      <c r="D666" s="37"/>
      <c r="E666" s="37"/>
    </row>
    <row r="667" spans="2:5" x14ac:dyDescent="0.25">
      <c r="B667" s="37"/>
      <c r="C667" s="37"/>
      <c r="D667" s="37"/>
      <c r="E667" s="37"/>
    </row>
    <row r="668" spans="2:5" x14ac:dyDescent="0.25">
      <c r="B668" s="37"/>
      <c r="C668" s="37"/>
      <c r="D668" s="37"/>
      <c r="E668" s="37"/>
    </row>
    <row r="669" spans="2:5" x14ac:dyDescent="0.25">
      <c r="B669" s="37"/>
      <c r="C669" s="37"/>
      <c r="D669" s="37"/>
      <c r="E669" s="37"/>
    </row>
    <row r="670" spans="2:5" x14ac:dyDescent="0.25">
      <c r="B670" s="37"/>
      <c r="C670" s="37"/>
      <c r="D670" s="37"/>
      <c r="E670" s="37"/>
    </row>
    <row r="671" spans="2:5" x14ac:dyDescent="0.25">
      <c r="B671" s="37"/>
      <c r="C671" s="37"/>
      <c r="D671" s="37"/>
      <c r="E671" s="37"/>
    </row>
    <row r="672" spans="2:5" x14ac:dyDescent="0.25">
      <c r="B672" s="37"/>
      <c r="C672" s="37"/>
      <c r="D672" s="37"/>
      <c r="E672" s="37"/>
    </row>
    <row r="673" spans="2:5" x14ac:dyDescent="0.25">
      <c r="B673" s="37"/>
      <c r="C673" s="37"/>
      <c r="D673" s="37"/>
      <c r="E673" s="37"/>
    </row>
    <row r="674" spans="2:5" x14ac:dyDescent="0.25">
      <c r="B674" s="37"/>
      <c r="C674" s="37"/>
      <c r="D674" s="37"/>
      <c r="E674" s="37"/>
    </row>
    <row r="675" spans="2:5" x14ac:dyDescent="0.25">
      <c r="B675" s="37"/>
      <c r="C675" s="37"/>
      <c r="D675" s="37"/>
      <c r="E675" s="37"/>
    </row>
    <row r="676" spans="2:5" x14ac:dyDescent="0.25">
      <c r="B676" s="37"/>
      <c r="C676" s="37"/>
      <c r="D676" s="37"/>
      <c r="E676" s="37"/>
    </row>
    <row r="677" spans="2:5" x14ac:dyDescent="0.25">
      <c r="B677" s="37"/>
      <c r="C677" s="37"/>
      <c r="D677" s="37"/>
      <c r="E677" s="37"/>
    </row>
    <row r="678" spans="2:5" x14ac:dyDescent="0.25">
      <c r="B678" s="37"/>
      <c r="C678" s="37"/>
      <c r="D678" s="37"/>
      <c r="E678" s="37"/>
    </row>
    <row r="679" spans="2:5" x14ac:dyDescent="0.25">
      <c r="B679" s="37"/>
      <c r="C679" s="37"/>
      <c r="D679" s="37"/>
      <c r="E679" s="37"/>
    </row>
    <row r="680" spans="2:5" x14ac:dyDescent="0.25">
      <c r="B680" s="37"/>
      <c r="C680" s="37"/>
      <c r="D680" s="37"/>
      <c r="E680" s="37"/>
    </row>
    <row r="681" spans="2:5" x14ac:dyDescent="0.25">
      <c r="B681" s="37"/>
      <c r="C681" s="37"/>
      <c r="D681" s="37"/>
      <c r="E681" s="37"/>
    </row>
    <row r="682" spans="2:5" x14ac:dyDescent="0.25">
      <c r="B682" s="37"/>
      <c r="C682" s="37"/>
      <c r="D682" s="37"/>
      <c r="E682" s="37"/>
    </row>
    <row r="683" spans="2:5" x14ac:dyDescent="0.25">
      <c r="B683" s="37"/>
      <c r="C683" s="37"/>
      <c r="D683" s="37"/>
      <c r="E683" s="37"/>
    </row>
    <row r="684" spans="2:5" x14ac:dyDescent="0.25">
      <c r="B684" s="37"/>
      <c r="C684" s="37"/>
      <c r="D684" s="37"/>
      <c r="E684" s="37"/>
    </row>
    <row r="685" spans="2:5" x14ac:dyDescent="0.25">
      <c r="B685" s="37"/>
      <c r="C685" s="37"/>
      <c r="D685" s="37"/>
      <c r="E685" s="37"/>
    </row>
    <row r="686" spans="2:5" x14ac:dyDescent="0.25">
      <c r="B686" s="37"/>
      <c r="C686" s="37"/>
      <c r="D686" s="37"/>
      <c r="E686" s="37"/>
    </row>
    <row r="687" spans="2:5" x14ac:dyDescent="0.25">
      <c r="B687" s="37"/>
      <c r="C687" s="37"/>
      <c r="D687" s="37"/>
      <c r="E687" s="37"/>
    </row>
    <row r="688" spans="2:5" x14ac:dyDescent="0.25">
      <c r="B688" s="37"/>
      <c r="C688" s="37"/>
      <c r="D688" s="37"/>
      <c r="E688" s="37"/>
    </row>
    <row r="689" spans="2:5" x14ac:dyDescent="0.25">
      <c r="B689" s="37"/>
      <c r="C689" s="37"/>
      <c r="D689" s="37"/>
      <c r="E689" s="37"/>
    </row>
    <row r="690" spans="2:5" x14ac:dyDescent="0.25">
      <c r="B690" s="37"/>
      <c r="C690" s="37"/>
      <c r="D690" s="37"/>
      <c r="E690" s="37"/>
    </row>
    <row r="691" spans="2:5" x14ac:dyDescent="0.25">
      <c r="B691" s="37"/>
      <c r="C691" s="37"/>
      <c r="D691" s="37"/>
      <c r="E691" s="37"/>
    </row>
    <row r="692" spans="2:5" x14ac:dyDescent="0.25">
      <c r="B692" s="37"/>
      <c r="C692" s="37"/>
      <c r="D692" s="37"/>
      <c r="E692" s="37"/>
    </row>
    <row r="693" spans="2:5" x14ac:dyDescent="0.25">
      <c r="B693" s="37"/>
      <c r="C693" s="37"/>
      <c r="D693" s="37"/>
      <c r="E693" s="37"/>
    </row>
    <row r="694" spans="2:5" x14ac:dyDescent="0.25">
      <c r="B694" s="37"/>
      <c r="C694" s="37"/>
      <c r="D694" s="37"/>
      <c r="E694" s="37"/>
    </row>
    <row r="695" spans="2:5" x14ac:dyDescent="0.25">
      <c r="B695" s="37"/>
      <c r="C695" s="37"/>
      <c r="D695" s="37"/>
      <c r="E695" s="37"/>
    </row>
    <row r="696" spans="2:5" x14ac:dyDescent="0.25">
      <c r="B696" s="37"/>
      <c r="C696" s="37"/>
      <c r="D696" s="37"/>
      <c r="E696" s="37"/>
    </row>
    <row r="697" spans="2:5" x14ac:dyDescent="0.25">
      <c r="B697" s="37"/>
      <c r="C697" s="37"/>
      <c r="D697" s="37"/>
      <c r="E697" s="37"/>
    </row>
    <row r="698" spans="2:5" x14ac:dyDescent="0.25">
      <c r="B698" s="37"/>
      <c r="C698" s="37"/>
      <c r="D698" s="37"/>
      <c r="E698" s="37"/>
    </row>
    <row r="699" spans="2:5" x14ac:dyDescent="0.25">
      <c r="B699" s="37"/>
      <c r="C699" s="37"/>
      <c r="D699" s="37"/>
      <c r="E699" s="37"/>
    </row>
    <row r="700" spans="2:5" x14ac:dyDescent="0.25">
      <c r="B700" s="37"/>
      <c r="C700" s="37"/>
      <c r="D700" s="37"/>
      <c r="E700" s="37"/>
    </row>
    <row r="701" spans="2:5" x14ac:dyDescent="0.25">
      <c r="B701" s="37"/>
      <c r="C701" s="37"/>
      <c r="D701" s="37"/>
      <c r="E701" s="37"/>
    </row>
    <row r="702" spans="2:5" x14ac:dyDescent="0.25">
      <c r="B702" s="37"/>
      <c r="C702" s="37"/>
      <c r="D702" s="37"/>
      <c r="E702" s="37"/>
    </row>
    <row r="703" spans="2:5" x14ac:dyDescent="0.25">
      <c r="B703" s="37"/>
      <c r="C703" s="37"/>
      <c r="D703" s="37"/>
      <c r="E703" s="37"/>
    </row>
    <row r="704" spans="2:5" x14ac:dyDescent="0.25">
      <c r="B704" s="37"/>
      <c r="C704" s="37"/>
      <c r="D704" s="37"/>
      <c r="E704" s="37"/>
    </row>
    <row r="705" spans="2:5" x14ac:dyDescent="0.25">
      <c r="B705" s="37"/>
      <c r="C705" s="37"/>
      <c r="D705" s="37"/>
      <c r="E705" s="37"/>
    </row>
    <row r="706" spans="2:5" x14ac:dyDescent="0.25">
      <c r="B706" s="37"/>
      <c r="C706" s="37"/>
      <c r="D706" s="37"/>
      <c r="E706" s="37"/>
    </row>
    <row r="707" spans="2:5" x14ac:dyDescent="0.25">
      <c r="B707" s="37"/>
      <c r="C707" s="37"/>
      <c r="D707" s="37"/>
      <c r="E707" s="37"/>
    </row>
    <row r="708" spans="2:5" x14ac:dyDescent="0.25">
      <c r="B708" s="37"/>
      <c r="C708" s="37"/>
      <c r="D708" s="37"/>
      <c r="E708" s="37"/>
    </row>
    <row r="709" spans="2:5" x14ac:dyDescent="0.25">
      <c r="B709" s="37"/>
      <c r="C709" s="37"/>
      <c r="D709" s="37"/>
      <c r="E709" s="37"/>
    </row>
    <row r="710" spans="2:5" x14ac:dyDescent="0.25">
      <c r="B710" s="37"/>
      <c r="C710" s="37"/>
      <c r="D710" s="37"/>
      <c r="E710" s="37"/>
    </row>
    <row r="711" spans="2:5" x14ac:dyDescent="0.25">
      <c r="B711" s="37"/>
      <c r="C711" s="37"/>
      <c r="D711" s="37"/>
      <c r="E711" s="37"/>
    </row>
    <row r="712" spans="2:5" x14ac:dyDescent="0.25">
      <c r="B712" s="37"/>
      <c r="C712" s="37"/>
      <c r="D712" s="37"/>
      <c r="E712" s="37"/>
    </row>
    <row r="713" spans="2:5" x14ac:dyDescent="0.25">
      <c r="B713" s="37"/>
      <c r="C713" s="37"/>
      <c r="D713" s="37"/>
      <c r="E713" s="37"/>
    </row>
    <row r="714" spans="2:5" x14ac:dyDescent="0.25">
      <c r="B714" s="37"/>
      <c r="C714" s="37"/>
      <c r="D714" s="37"/>
      <c r="E714" s="37"/>
    </row>
    <row r="715" spans="2:5" x14ac:dyDescent="0.25">
      <c r="B715" s="37"/>
      <c r="C715" s="37"/>
      <c r="D715" s="37"/>
      <c r="E715" s="37"/>
    </row>
    <row r="716" spans="2:5" x14ac:dyDescent="0.25">
      <c r="B716" s="37"/>
      <c r="C716" s="37"/>
      <c r="D716" s="37"/>
      <c r="E716" s="37"/>
    </row>
    <row r="717" spans="2:5" x14ac:dyDescent="0.25">
      <c r="B717" s="37"/>
      <c r="C717" s="37"/>
      <c r="D717" s="37"/>
      <c r="E717" s="37"/>
    </row>
    <row r="718" spans="2:5" x14ac:dyDescent="0.25">
      <c r="B718" s="37"/>
      <c r="C718" s="37"/>
      <c r="D718" s="37"/>
      <c r="E718" s="37"/>
    </row>
    <row r="719" spans="2:5" x14ac:dyDescent="0.25">
      <c r="B719" s="37"/>
      <c r="C719" s="37"/>
      <c r="D719" s="37"/>
      <c r="E719" s="37"/>
    </row>
    <row r="720" spans="2:5" x14ac:dyDescent="0.25">
      <c r="B720" s="37"/>
      <c r="C720" s="37"/>
      <c r="D720" s="37"/>
      <c r="E720" s="37"/>
    </row>
    <row r="721" spans="2:5" x14ac:dyDescent="0.25">
      <c r="B721" s="37"/>
      <c r="C721" s="37"/>
      <c r="D721" s="37"/>
      <c r="E721" s="37"/>
    </row>
    <row r="722" spans="2:5" x14ac:dyDescent="0.25">
      <c r="B722" s="37"/>
      <c r="C722" s="37"/>
      <c r="D722" s="37"/>
      <c r="E722" s="37"/>
    </row>
    <row r="723" spans="2:5" x14ac:dyDescent="0.25">
      <c r="B723" s="37"/>
      <c r="C723" s="37"/>
      <c r="D723" s="37"/>
      <c r="E723" s="37"/>
    </row>
    <row r="724" spans="2:5" x14ac:dyDescent="0.25">
      <c r="B724" s="37"/>
      <c r="C724" s="37"/>
      <c r="D724" s="37"/>
      <c r="E724" s="37"/>
    </row>
    <row r="725" spans="2:5" x14ac:dyDescent="0.25">
      <c r="B725" s="37"/>
      <c r="C725" s="37"/>
      <c r="D725" s="37"/>
      <c r="E725" s="37"/>
    </row>
    <row r="726" spans="2:5" x14ac:dyDescent="0.25">
      <c r="B726" s="37"/>
      <c r="C726" s="37"/>
      <c r="D726" s="37"/>
      <c r="E726" s="37"/>
    </row>
    <row r="727" spans="2:5" x14ac:dyDescent="0.25">
      <c r="B727" s="37"/>
      <c r="C727" s="37"/>
      <c r="D727" s="37"/>
      <c r="E727" s="37"/>
    </row>
    <row r="728" spans="2:5" x14ac:dyDescent="0.25">
      <c r="B728" s="37"/>
      <c r="C728" s="37"/>
      <c r="D728" s="37"/>
      <c r="E728" s="37"/>
    </row>
    <row r="729" spans="2:5" x14ac:dyDescent="0.25">
      <c r="B729" s="37"/>
      <c r="C729" s="37"/>
      <c r="D729" s="37"/>
      <c r="E729" s="37"/>
    </row>
    <row r="730" spans="2:5" x14ac:dyDescent="0.25">
      <c r="B730" s="37"/>
      <c r="C730" s="37"/>
      <c r="D730" s="37"/>
      <c r="E730" s="37"/>
    </row>
    <row r="731" spans="2:5" x14ac:dyDescent="0.25">
      <c r="B731" s="37"/>
      <c r="C731" s="37"/>
      <c r="D731" s="37"/>
      <c r="E731" s="37"/>
    </row>
    <row r="732" spans="2:5" x14ac:dyDescent="0.25">
      <c r="B732" s="37"/>
      <c r="C732" s="37"/>
      <c r="D732" s="37"/>
      <c r="E732" s="37"/>
    </row>
    <row r="733" spans="2:5" x14ac:dyDescent="0.25">
      <c r="B733" s="37"/>
      <c r="C733" s="37"/>
      <c r="D733" s="37"/>
      <c r="E733" s="37"/>
    </row>
    <row r="734" spans="2:5" x14ac:dyDescent="0.25">
      <c r="B734" s="37"/>
      <c r="C734" s="37"/>
      <c r="D734" s="37"/>
      <c r="E734" s="37"/>
    </row>
    <row r="735" spans="2:5" x14ac:dyDescent="0.25">
      <c r="B735" s="37"/>
      <c r="C735" s="37"/>
      <c r="D735" s="37"/>
      <c r="E735" s="37"/>
    </row>
    <row r="736" spans="2:5" x14ac:dyDescent="0.25">
      <c r="B736" s="37"/>
      <c r="C736" s="37"/>
      <c r="D736" s="37"/>
      <c r="E736" s="37"/>
    </row>
    <row r="737" spans="2:5" x14ac:dyDescent="0.25">
      <c r="B737" s="37"/>
      <c r="C737" s="37"/>
      <c r="D737" s="37"/>
      <c r="E737" s="37"/>
    </row>
    <row r="738" spans="2:5" x14ac:dyDescent="0.25">
      <c r="B738" s="37"/>
      <c r="C738" s="37"/>
      <c r="D738" s="37"/>
      <c r="E738" s="37"/>
    </row>
    <row r="739" spans="2:5" x14ac:dyDescent="0.25">
      <c r="B739" s="37"/>
      <c r="C739" s="37"/>
      <c r="D739" s="37"/>
      <c r="E739" s="37"/>
    </row>
    <row r="740" spans="2:5" x14ac:dyDescent="0.25">
      <c r="B740" s="37"/>
      <c r="C740" s="37"/>
      <c r="D740" s="37"/>
      <c r="E740" s="37"/>
    </row>
    <row r="741" spans="2:5" x14ac:dyDescent="0.25">
      <c r="B741" s="37"/>
      <c r="C741" s="37"/>
      <c r="D741" s="37"/>
      <c r="E741" s="37"/>
    </row>
    <row r="742" spans="2:5" x14ac:dyDescent="0.25">
      <c r="B742" s="37"/>
      <c r="C742" s="37"/>
      <c r="D742" s="37"/>
      <c r="E742" s="37"/>
    </row>
    <row r="743" spans="2:5" x14ac:dyDescent="0.25">
      <c r="B743" s="37"/>
      <c r="C743" s="37"/>
      <c r="D743" s="37"/>
      <c r="E743" s="37"/>
    </row>
    <row r="744" spans="2:5" x14ac:dyDescent="0.25">
      <c r="B744" s="37"/>
      <c r="C744" s="37"/>
      <c r="D744" s="37"/>
      <c r="E744" s="37"/>
    </row>
    <row r="745" spans="2:5" x14ac:dyDescent="0.25">
      <c r="B745" s="37"/>
      <c r="C745" s="37"/>
      <c r="D745" s="37"/>
      <c r="E745" s="37"/>
    </row>
    <row r="746" spans="2:5" x14ac:dyDescent="0.25">
      <c r="B746" s="37"/>
      <c r="C746" s="37"/>
      <c r="D746" s="37"/>
      <c r="E746" s="37"/>
    </row>
    <row r="747" spans="2:5" x14ac:dyDescent="0.25">
      <c r="B747" s="37"/>
      <c r="C747" s="37"/>
      <c r="D747" s="37"/>
      <c r="E747" s="37"/>
    </row>
    <row r="748" spans="2:5" x14ac:dyDescent="0.25">
      <c r="B748" s="37"/>
      <c r="C748" s="37"/>
      <c r="D748" s="37"/>
      <c r="E748" s="37"/>
    </row>
    <row r="749" spans="2:5" x14ac:dyDescent="0.25">
      <c r="B749" s="37"/>
      <c r="C749" s="37"/>
      <c r="D749" s="37"/>
      <c r="E749" s="37"/>
    </row>
    <row r="750" spans="2:5" x14ac:dyDescent="0.25">
      <c r="B750" s="37"/>
      <c r="C750" s="37"/>
      <c r="D750" s="37"/>
      <c r="E750" s="37"/>
    </row>
    <row r="751" spans="2:5" x14ac:dyDescent="0.25">
      <c r="B751" s="37"/>
      <c r="C751" s="37"/>
      <c r="D751" s="37"/>
      <c r="E751" s="37"/>
    </row>
    <row r="752" spans="2:5" x14ac:dyDescent="0.25">
      <c r="B752" s="37"/>
      <c r="C752" s="37"/>
      <c r="D752" s="37"/>
      <c r="E752" s="37"/>
    </row>
    <row r="753" spans="2:5" x14ac:dyDescent="0.25">
      <c r="B753" s="37"/>
      <c r="C753" s="37"/>
      <c r="D753" s="37"/>
      <c r="E753" s="37"/>
    </row>
    <row r="754" spans="2:5" x14ac:dyDescent="0.25">
      <c r="B754" s="37"/>
      <c r="C754" s="37"/>
      <c r="D754" s="37"/>
      <c r="E754" s="37"/>
    </row>
    <row r="755" spans="2:5" x14ac:dyDescent="0.25">
      <c r="B755" s="37"/>
      <c r="C755" s="37"/>
      <c r="D755" s="37"/>
      <c r="E755" s="37"/>
    </row>
    <row r="756" spans="2:5" x14ac:dyDescent="0.25">
      <c r="B756" s="37"/>
      <c r="C756" s="37"/>
      <c r="D756" s="37"/>
      <c r="E756" s="37"/>
    </row>
    <row r="757" spans="2:5" x14ac:dyDescent="0.25">
      <c r="B757" s="37"/>
      <c r="C757" s="37"/>
      <c r="D757" s="37"/>
      <c r="E757" s="37"/>
    </row>
    <row r="758" spans="2:5" x14ac:dyDescent="0.25">
      <c r="B758" s="37"/>
      <c r="C758" s="37"/>
      <c r="D758" s="37"/>
      <c r="E758" s="37"/>
    </row>
    <row r="759" spans="2:5" x14ac:dyDescent="0.25">
      <c r="B759" s="37"/>
      <c r="C759" s="37"/>
      <c r="D759" s="37"/>
      <c r="E759" s="37"/>
    </row>
    <row r="760" spans="2:5" x14ac:dyDescent="0.25">
      <c r="B760" s="37"/>
      <c r="C760" s="37"/>
      <c r="D760" s="37"/>
      <c r="E760" s="37"/>
    </row>
    <row r="761" spans="2:5" x14ac:dyDescent="0.25">
      <c r="B761" s="37"/>
      <c r="C761" s="37"/>
      <c r="D761" s="37"/>
      <c r="E761" s="37"/>
    </row>
    <row r="762" spans="2:5" x14ac:dyDescent="0.25">
      <c r="B762" s="37"/>
      <c r="C762" s="37"/>
      <c r="D762" s="37"/>
      <c r="E762" s="37"/>
    </row>
    <row r="763" spans="2:5" x14ac:dyDescent="0.25">
      <c r="B763" s="37"/>
      <c r="C763" s="37"/>
      <c r="D763" s="37"/>
      <c r="E763" s="37"/>
    </row>
    <row r="764" spans="2:5" x14ac:dyDescent="0.25">
      <c r="B764" s="37"/>
      <c r="C764" s="37"/>
      <c r="D764" s="37"/>
      <c r="E764" s="37"/>
    </row>
    <row r="765" spans="2:5" x14ac:dyDescent="0.25">
      <c r="B765" s="37"/>
      <c r="C765" s="37"/>
      <c r="D765" s="37"/>
      <c r="E765" s="37"/>
    </row>
    <row r="766" spans="2:5" x14ac:dyDescent="0.25">
      <c r="B766" s="37"/>
      <c r="C766" s="37"/>
      <c r="D766" s="37"/>
      <c r="E766" s="37"/>
    </row>
    <row r="767" spans="2:5" x14ac:dyDescent="0.25">
      <c r="B767" s="37"/>
      <c r="C767" s="37"/>
      <c r="D767" s="37"/>
      <c r="E767" s="37"/>
    </row>
    <row r="768" spans="2:5" x14ac:dyDescent="0.25">
      <c r="B768" s="37"/>
      <c r="C768" s="37"/>
      <c r="D768" s="37"/>
      <c r="E768" s="37"/>
    </row>
    <row r="769" spans="2:5" x14ac:dyDescent="0.25">
      <c r="B769" s="37"/>
      <c r="C769" s="37"/>
      <c r="D769" s="37"/>
      <c r="E769" s="37"/>
    </row>
    <row r="770" spans="2:5" x14ac:dyDescent="0.25">
      <c r="B770" s="37"/>
      <c r="C770" s="37"/>
      <c r="D770" s="37"/>
      <c r="E770" s="37"/>
    </row>
    <row r="771" spans="2:5" x14ac:dyDescent="0.25">
      <c r="B771" s="37"/>
      <c r="C771" s="37"/>
      <c r="D771" s="37"/>
      <c r="E771" s="37"/>
    </row>
    <row r="772" spans="2:5" x14ac:dyDescent="0.25">
      <c r="B772" s="37"/>
      <c r="C772" s="37"/>
      <c r="D772" s="37"/>
      <c r="E772" s="37"/>
    </row>
    <row r="773" spans="2:5" x14ac:dyDescent="0.25">
      <c r="B773" s="37"/>
      <c r="C773" s="37"/>
      <c r="D773" s="37"/>
      <c r="E773" s="37"/>
    </row>
    <row r="774" spans="2:5" x14ac:dyDescent="0.25">
      <c r="B774" s="37"/>
      <c r="C774" s="37"/>
      <c r="D774" s="37"/>
      <c r="E774" s="37"/>
    </row>
    <row r="775" spans="2:5" x14ac:dyDescent="0.25">
      <c r="B775" s="37"/>
      <c r="C775" s="37"/>
      <c r="D775" s="37"/>
      <c r="E775" s="37"/>
    </row>
    <row r="776" spans="2:5" x14ac:dyDescent="0.25">
      <c r="B776" s="37"/>
      <c r="C776" s="37"/>
      <c r="D776" s="37"/>
      <c r="E776" s="37"/>
    </row>
    <row r="777" spans="2:5" x14ac:dyDescent="0.25">
      <c r="B777" s="37"/>
      <c r="C777" s="37"/>
      <c r="D777" s="37"/>
      <c r="E777" s="37"/>
    </row>
    <row r="778" spans="2:5" x14ac:dyDescent="0.25">
      <c r="B778" s="37"/>
      <c r="C778" s="37"/>
      <c r="D778" s="37"/>
      <c r="E778" s="37"/>
    </row>
    <row r="779" spans="2:5" x14ac:dyDescent="0.25">
      <c r="B779" s="37"/>
      <c r="C779" s="37"/>
      <c r="D779" s="37"/>
      <c r="E779" s="37"/>
    </row>
    <row r="780" spans="2:5" x14ac:dyDescent="0.25">
      <c r="B780" s="37"/>
      <c r="C780" s="37"/>
      <c r="D780" s="37"/>
      <c r="E780" s="37"/>
    </row>
    <row r="781" spans="2:5" x14ac:dyDescent="0.25">
      <c r="B781" s="37"/>
      <c r="C781" s="37"/>
      <c r="D781" s="37"/>
      <c r="E781" s="37"/>
    </row>
    <row r="782" spans="2:5" x14ac:dyDescent="0.25">
      <c r="B782" s="37"/>
      <c r="C782" s="37"/>
      <c r="D782" s="37"/>
      <c r="E782" s="37"/>
    </row>
    <row r="783" spans="2:5" x14ac:dyDescent="0.25">
      <c r="B783" s="37"/>
      <c r="C783" s="37"/>
      <c r="D783" s="37"/>
      <c r="E783" s="37"/>
    </row>
    <row r="784" spans="2:5" x14ac:dyDescent="0.25">
      <c r="B784" s="37"/>
      <c r="C784" s="37"/>
      <c r="D784" s="37"/>
      <c r="E784" s="37"/>
    </row>
    <row r="785" spans="2:5" x14ac:dyDescent="0.25">
      <c r="B785" s="37"/>
      <c r="C785" s="37"/>
      <c r="D785" s="37"/>
      <c r="E785" s="37"/>
    </row>
    <row r="786" spans="2:5" x14ac:dyDescent="0.25">
      <c r="B786" s="37"/>
      <c r="C786" s="37"/>
      <c r="D786" s="37"/>
      <c r="E786" s="37"/>
    </row>
    <row r="787" spans="2:5" x14ac:dyDescent="0.25">
      <c r="B787" s="37"/>
      <c r="C787" s="37"/>
      <c r="D787" s="37"/>
      <c r="E787" s="37"/>
    </row>
    <row r="788" spans="2:5" x14ac:dyDescent="0.25">
      <c r="B788" s="37"/>
      <c r="C788" s="37"/>
      <c r="D788" s="37"/>
      <c r="E788" s="37"/>
    </row>
    <row r="789" spans="2:5" x14ac:dyDescent="0.25">
      <c r="B789" s="37"/>
      <c r="C789" s="37"/>
      <c r="D789" s="37"/>
      <c r="E789" s="37"/>
    </row>
    <row r="790" spans="2:5" x14ac:dyDescent="0.25">
      <c r="B790" s="37"/>
      <c r="C790" s="37"/>
      <c r="D790" s="37"/>
      <c r="E790" s="37"/>
    </row>
    <row r="791" spans="2:5" x14ac:dyDescent="0.25">
      <c r="B791" s="37"/>
      <c r="C791" s="37"/>
      <c r="D791" s="37"/>
      <c r="E791" s="37"/>
    </row>
    <row r="792" spans="2:5" x14ac:dyDescent="0.25">
      <c r="B792" s="37"/>
      <c r="C792" s="37"/>
      <c r="D792" s="37"/>
      <c r="E792" s="37"/>
    </row>
    <row r="793" spans="2:5" x14ac:dyDescent="0.25">
      <c r="B793" s="37"/>
      <c r="C793" s="37"/>
      <c r="D793" s="37"/>
      <c r="E793" s="37"/>
    </row>
    <row r="794" spans="2:5" x14ac:dyDescent="0.25">
      <c r="B794" s="37"/>
      <c r="C794" s="37"/>
      <c r="D794" s="37"/>
      <c r="E794" s="37"/>
    </row>
    <row r="795" spans="2:5" x14ac:dyDescent="0.25">
      <c r="B795" s="37"/>
      <c r="C795" s="37"/>
      <c r="D795" s="37"/>
      <c r="E795" s="37"/>
    </row>
    <row r="796" spans="2:5" x14ac:dyDescent="0.25">
      <c r="B796" s="37"/>
      <c r="C796" s="37"/>
      <c r="D796" s="37"/>
      <c r="E796" s="37"/>
    </row>
    <row r="797" spans="2:5" x14ac:dyDescent="0.25">
      <c r="B797" s="37"/>
      <c r="C797" s="37"/>
      <c r="D797" s="37"/>
      <c r="E797" s="37"/>
    </row>
    <row r="798" spans="2:5" x14ac:dyDescent="0.25">
      <c r="B798" s="37"/>
      <c r="C798" s="37"/>
      <c r="D798" s="37"/>
      <c r="E798" s="37"/>
    </row>
    <row r="799" spans="2:5" x14ac:dyDescent="0.25">
      <c r="B799" s="37"/>
      <c r="C799" s="37"/>
      <c r="D799" s="37"/>
      <c r="E799" s="37"/>
    </row>
    <row r="800" spans="2:5" x14ac:dyDescent="0.25">
      <c r="B800" s="37"/>
      <c r="C800" s="37"/>
      <c r="D800" s="37"/>
      <c r="E800" s="37"/>
    </row>
    <row r="801" spans="2:5" x14ac:dyDescent="0.25">
      <c r="B801" s="37"/>
      <c r="C801" s="37"/>
      <c r="D801" s="37"/>
      <c r="E801" s="37"/>
    </row>
    <row r="802" spans="2:5" x14ac:dyDescent="0.25">
      <c r="B802" s="37"/>
      <c r="C802" s="37"/>
      <c r="D802" s="37"/>
      <c r="E802" s="37"/>
    </row>
    <row r="803" spans="2:5" x14ac:dyDescent="0.25">
      <c r="B803" s="37"/>
      <c r="C803" s="37"/>
      <c r="D803" s="37"/>
      <c r="E803" s="37"/>
    </row>
    <row r="804" spans="2:5" x14ac:dyDescent="0.25">
      <c r="B804" s="37"/>
      <c r="C804" s="37"/>
      <c r="D804" s="37"/>
      <c r="E804" s="37"/>
    </row>
    <row r="805" spans="2:5" x14ac:dyDescent="0.25">
      <c r="B805" s="37"/>
      <c r="C805" s="37"/>
      <c r="D805" s="37"/>
      <c r="E805" s="37"/>
    </row>
    <row r="806" spans="2:5" x14ac:dyDescent="0.25">
      <c r="B806" s="37"/>
      <c r="C806" s="37"/>
      <c r="D806" s="37"/>
      <c r="E806" s="37"/>
    </row>
    <row r="807" spans="2:5" x14ac:dyDescent="0.25">
      <c r="B807" s="37"/>
      <c r="C807" s="37"/>
      <c r="D807" s="37"/>
      <c r="E807" s="37"/>
    </row>
    <row r="808" spans="2:5" x14ac:dyDescent="0.25">
      <c r="B808" s="37"/>
      <c r="C808" s="37"/>
      <c r="D808" s="37"/>
      <c r="E808" s="37"/>
    </row>
    <row r="809" spans="2:5" x14ac:dyDescent="0.25">
      <c r="B809" s="37"/>
      <c r="C809" s="37"/>
      <c r="D809" s="37"/>
      <c r="E809" s="37"/>
    </row>
    <row r="810" spans="2:5" x14ac:dyDescent="0.25">
      <c r="B810" s="37"/>
      <c r="C810" s="37"/>
      <c r="D810" s="37"/>
      <c r="E810" s="37"/>
    </row>
    <row r="811" spans="2:5" x14ac:dyDescent="0.25">
      <c r="B811" s="37"/>
      <c r="C811" s="37"/>
      <c r="D811" s="37"/>
      <c r="E811" s="37"/>
    </row>
    <row r="812" spans="2:5" x14ac:dyDescent="0.25">
      <c r="B812" s="37"/>
      <c r="C812" s="37"/>
      <c r="D812" s="37"/>
      <c r="E812" s="37"/>
    </row>
    <row r="813" spans="2:5" x14ac:dyDescent="0.25">
      <c r="B813" s="37"/>
      <c r="C813" s="37"/>
      <c r="D813" s="37"/>
      <c r="E813" s="37"/>
    </row>
    <row r="814" spans="2:5" x14ac:dyDescent="0.25">
      <c r="B814" s="37"/>
      <c r="C814" s="37"/>
      <c r="D814" s="37"/>
      <c r="E814" s="37"/>
    </row>
    <row r="815" spans="2:5" x14ac:dyDescent="0.25">
      <c r="B815" s="37"/>
      <c r="C815" s="37"/>
      <c r="D815" s="37"/>
      <c r="E815" s="37"/>
    </row>
    <row r="816" spans="2:5" x14ac:dyDescent="0.25">
      <c r="B816" s="37"/>
      <c r="C816" s="37"/>
      <c r="D816" s="37"/>
      <c r="E816" s="37"/>
    </row>
    <row r="817" spans="2:5" x14ac:dyDescent="0.25">
      <c r="B817" s="37"/>
      <c r="C817" s="37"/>
      <c r="D817" s="37"/>
      <c r="E817" s="37"/>
    </row>
    <row r="818" spans="2:5" x14ac:dyDescent="0.25">
      <c r="B818" s="37"/>
      <c r="C818" s="37"/>
      <c r="D818" s="37"/>
      <c r="E818" s="37"/>
    </row>
    <row r="819" spans="2:5" x14ac:dyDescent="0.25">
      <c r="B819" s="37"/>
      <c r="C819" s="37"/>
      <c r="D819" s="37"/>
      <c r="E819" s="37"/>
    </row>
    <row r="820" spans="2:5" x14ac:dyDescent="0.25">
      <c r="B820" s="37"/>
      <c r="C820" s="37"/>
      <c r="D820" s="37"/>
      <c r="E820" s="37"/>
    </row>
    <row r="821" spans="2:5" x14ac:dyDescent="0.25">
      <c r="B821" s="37"/>
      <c r="C821" s="37"/>
      <c r="D821" s="37"/>
      <c r="E821" s="37"/>
    </row>
    <row r="822" spans="2:5" x14ac:dyDescent="0.25">
      <c r="B822" s="37"/>
      <c r="C822" s="37"/>
      <c r="D822" s="37"/>
      <c r="E822" s="37"/>
    </row>
    <row r="823" spans="2:5" x14ac:dyDescent="0.25">
      <c r="B823" s="37"/>
      <c r="C823" s="37"/>
      <c r="D823" s="37"/>
      <c r="E823" s="37"/>
    </row>
    <row r="824" spans="2:5" x14ac:dyDescent="0.25">
      <c r="B824" s="37"/>
      <c r="C824" s="37"/>
      <c r="D824" s="37"/>
      <c r="E824" s="37"/>
    </row>
    <row r="825" spans="2:5" x14ac:dyDescent="0.25">
      <c r="B825" s="37"/>
      <c r="C825" s="37"/>
      <c r="D825" s="37"/>
      <c r="E825" s="37"/>
    </row>
    <row r="826" spans="2:5" x14ac:dyDescent="0.25">
      <c r="B826" s="37"/>
      <c r="C826" s="37"/>
      <c r="D826" s="37"/>
      <c r="E826" s="37"/>
    </row>
    <row r="827" spans="2:5" x14ac:dyDescent="0.25">
      <c r="B827" s="37"/>
      <c r="C827" s="37"/>
      <c r="D827" s="37"/>
      <c r="E827" s="37"/>
    </row>
    <row r="828" spans="2:5" x14ac:dyDescent="0.25">
      <c r="B828" s="37"/>
      <c r="C828" s="37"/>
      <c r="D828" s="37"/>
      <c r="E828" s="37"/>
    </row>
    <row r="829" spans="2:5" x14ac:dyDescent="0.25">
      <c r="B829" s="37"/>
      <c r="C829" s="37"/>
      <c r="D829" s="37"/>
      <c r="E829" s="37"/>
    </row>
    <row r="830" spans="2:5" x14ac:dyDescent="0.25">
      <c r="B830" s="37"/>
      <c r="C830" s="37"/>
      <c r="D830" s="37"/>
      <c r="E830" s="37"/>
    </row>
    <row r="831" spans="2:5" x14ac:dyDescent="0.25">
      <c r="B831" s="37"/>
      <c r="C831" s="37"/>
      <c r="D831" s="37"/>
      <c r="E831" s="37"/>
    </row>
    <row r="832" spans="2:5" x14ac:dyDescent="0.25">
      <c r="B832" s="37"/>
      <c r="C832" s="37"/>
      <c r="D832" s="37"/>
      <c r="E832" s="37"/>
    </row>
    <row r="833" spans="2:5" x14ac:dyDescent="0.25">
      <c r="B833" s="37"/>
      <c r="C833" s="37"/>
      <c r="D833" s="37"/>
      <c r="E833" s="37"/>
    </row>
    <row r="834" spans="2:5" x14ac:dyDescent="0.25">
      <c r="B834" s="37"/>
      <c r="C834" s="37"/>
      <c r="D834" s="37"/>
      <c r="E834" s="37"/>
    </row>
    <row r="835" spans="2:5" x14ac:dyDescent="0.25">
      <c r="B835" s="37"/>
      <c r="C835" s="37"/>
      <c r="D835" s="37"/>
      <c r="E835" s="37"/>
    </row>
    <row r="836" spans="2:5" x14ac:dyDescent="0.25">
      <c r="B836" s="37"/>
      <c r="C836" s="37"/>
      <c r="D836" s="37"/>
      <c r="E836" s="37"/>
    </row>
    <row r="837" spans="2:5" x14ac:dyDescent="0.25">
      <c r="B837" s="37"/>
      <c r="C837" s="37"/>
      <c r="D837" s="37"/>
      <c r="E837" s="37"/>
    </row>
    <row r="838" spans="2:5" x14ac:dyDescent="0.25">
      <c r="B838" s="37"/>
      <c r="C838" s="37"/>
      <c r="D838" s="37"/>
      <c r="E838" s="37"/>
    </row>
    <row r="839" spans="2:5" x14ac:dyDescent="0.25">
      <c r="B839" s="37"/>
      <c r="C839" s="37"/>
      <c r="D839" s="37"/>
      <c r="E839" s="37"/>
    </row>
    <row r="840" spans="2:5" x14ac:dyDescent="0.25">
      <c r="B840" s="37"/>
      <c r="C840" s="37"/>
      <c r="D840" s="37"/>
      <c r="E840" s="37"/>
    </row>
    <row r="841" spans="2:5" x14ac:dyDescent="0.25">
      <c r="B841" s="37"/>
      <c r="C841" s="37"/>
      <c r="D841" s="37"/>
      <c r="E841" s="37"/>
    </row>
    <row r="842" spans="2:5" x14ac:dyDescent="0.25">
      <c r="B842" s="37"/>
      <c r="C842" s="37"/>
      <c r="D842" s="37"/>
      <c r="E842" s="37"/>
    </row>
    <row r="843" spans="2:5" x14ac:dyDescent="0.25">
      <c r="B843" s="37"/>
      <c r="C843" s="37"/>
      <c r="D843" s="37"/>
      <c r="E843" s="37"/>
    </row>
    <row r="844" spans="2:5" x14ac:dyDescent="0.25">
      <c r="B844" s="37"/>
      <c r="C844" s="37"/>
      <c r="D844" s="37"/>
      <c r="E844" s="37"/>
    </row>
    <row r="845" spans="2:5" x14ac:dyDescent="0.25">
      <c r="B845" s="37"/>
      <c r="C845" s="37"/>
      <c r="D845" s="37"/>
      <c r="E845" s="37"/>
    </row>
    <row r="846" spans="2:5" x14ac:dyDescent="0.25">
      <c r="B846" s="37"/>
      <c r="C846" s="37"/>
      <c r="D846" s="37"/>
      <c r="E846" s="37"/>
    </row>
    <row r="847" spans="2:5" x14ac:dyDescent="0.25">
      <c r="B847" s="37"/>
      <c r="C847" s="37"/>
      <c r="D847" s="37"/>
      <c r="E847" s="37"/>
    </row>
    <row r="848" spans="2:5" x14ac:dyDescent="0.25">
      <c r="B848" s="37"/>
      <c r="C848" s="37"/>
      <c r="D848" s="37"/>
      <c r="E848" s="37"/>
    </row>
    <row r="849" spans="2:5" x14ac:dyDescent="0.25">
      <c r="B849" s="37"/>
      <c r="C849" s="37"/>
      <c r="D849" s="37"/>
      <c r="E849" s="37"/>
    </row>
    <row r="850" spans="2:5" x14ac:dyDescent="0.25">
      <c r="B850" s="37"/>
      <c r="C850" s="37"/>
      <c r="D850" s="37"/>
      <c r="E850" s="37"/>
    </row>
    <row r="851" spans="2:5" x14ac:dyDescent="0.25">
      <c r="B851" s="37"/>
      <c r="C851" s="37"/>
      <c r="D851" s="37"/>
      <c r="E851" s="37"/>
    </row>
    <row r="852" spans="2:5" x14ac:dyDescent="0.25">
      <c r="B852" s="37"/>
      <c r="C852" s="37"/>
      <c r="D852" s="37"/>
      <c r="E852" s="37"/>
    </row>
    <row r="853" spans="2:5" x14ac:dyDescent="0.25">
      <c r="B853" s="37"/>
      <c r="C853" s="37"/>
      <c r="D853" s="37"/>
      <c r="E853" s="37"/>
    </row>
    <row r="854" spans="2:5" x14ac:dyDescent="0.25">
      <c r="B854" s="37"/>
      <c r="C854" s="37"/>
      <c r="D854" s="37"/>
      <c r="E854" s="37"/>
    </row>
    <row r="855" spans="2:5" x14ac:dyDescent="0.25">
      <c r="B855" s="37"/>
      <c r="C855" s="37"/>
      <c r="D855" s="37"/>
      <c r="E855" s="37"/>
    </row>
    <row r="856" spans="2:5" x14ac:dyDescent="0.25">
      <c r="B856" s="37"/>
      <c r="C856" s="37"/>
      <c r="D856" s="37"/>
      <c r="E856" s="37"/>
    </row>
    <row r="857" spans="2:5" x14ac:dyDescent="0.25">
      <c r="B857" s="37"/>
      <c r="C857" s="37"/>
      <c r="D857" s="37"/>
      <c r="E857" s="37"/>
    </row>
    <row r="858" spans="2:5" x14ac:dyDescent="0.25">
      <c r="B858" s="37"/>
      <c r="C858" s="37"/>
      <c r="D858" s="37"/>
      <c r="E858" s="37"/>
    </row>
    <row r="859" spans="2:5" x14ac:dyDescent="0.25">
      <c r="B859" s="37"/>
      <c r="C859" s="37"/>
      <c r="D859" s="37"/>
      <c r="E859" s="37"/>
    </row>
    <row r="860" spans="2:5" x14ac:dyDescent="0.25">
      <c r="B860" s="37"/>
      <c r="C860" s="37"/>
      <c r="D860" s="37"/>
      <c r="E860" s="37"/>
    </row>
    <row r="861" spans="2:5" x14ac:dyDescent="0.25">
      <c r="B861" s="37"/>
      <c r="C861" s="37"/>
      <c r="D861" s="37"/>
      <c r="E861" s="37"/>
    </row>
    <row r="862" spans="2:5" x14ac:dyDescent="0.25">
      <c r="B862" s="37"/>
      <c r="C862" s="37"/>
      <c r="D862" s="37"/>
      <c r="E862" s="37"/>
    </row>
    <row r="863" spans="2:5" x14ac:dyDescent="0.25">
      <c r="B863" s="37"/>
      <c r="C863" s="37"/>
      <c r="D863" s="37"/>
      <c r="E863" s="37"/>
    </row>
    <row r="864" spans="2:5" x14ac:dyDescent="0.25">
      <c r="B864" s="37"/>
      <c r="C864" s="37"/>
      <c r="D864" s="37"/>
      <c r="E864" s="37"/>
    </row>
    <row r="865" spans="2:5" x14ac:dyDescent="0.25">
      <c r="B865" s="37"/>
      <c r="C865" s="37"/>
      <c r="D865" s="37"/>
      <c r="E865" s="37"/>
    </row>
    <row r="866" spans="2:5" x14ac:dyDescent="0.25">
      <c r="B866" s="37"/>
      <c r="C866" s="37"/>
      <c r="D866" s="37"/>
      <c r="E866" s="37"/>
    </row>
    <row r="867" spans="2:5" x14ac:dyDescent="0.25">
      <c r="B867" s="37"/>
      <c r="C867" s="37"/>
      <c r="D867" s="37"/>
      <c r="E867" s="37"/>
    </row>
    <row r="868" spans="2:5" x14ac:dyDescent="0.25">
      <c r="B868" s="37"/>
      <c r="C868" s="37"/>
      <c r="D868" s="37"/>
      <c r="E868" s="37"/>
    </row>
    <row r="869" spans="2:5" x14ac:dyDescent="0.25">
      <c r="B869" s="37"/>
      <c r="C869" s="37"/>
      <c r="D869" s="37"/>
      <c r="E869" s="37"/>
    </row>
    <row r="870" spans="2:5" x14ac:dyDescent="0.25">
      <c r="B870" s="37"/>
      <c r="C870" s="37"/>
      <c r="D870" s="37"/>
      <c r="E870" s="37"/>
    </row>
    <row r="871" spans="2:5" x14ac:dyDescent="0.25">
      <c r="B871" s="37"/>
      <c r="C871" s="37"/>
      <c r="D871" s="37"/>
      <c r="E871" s="37"/>
    </row>
    <row r="872" spans="2:5" x14ac:dyDescent="0.25">
      <c r="B872" s="37"/>
      <c r="C872" s="37"/>
      <c r="D872" s="37"/>
      <c r="E872" s="37"/>
    </row>
    <row r="873" spans="2:5" x14ac:dyDescent="0.25">
      <c r="B873" s="37"/>
      <c r="C873" s="37"/>
      <c r="D873" s="37"/>
      <c r="E873" s="37"/>
    </row>
    <row r="874" spans="2:5" x14ac:dyDescent="0.25">
      <c r="B874" s="37"/>
      <c r="C874" s="37"/>
      <c r="D874" s="37"/>
      <c r="E874" s="37"/>
    </row>
    <row r="875" spans="2:5" x14ac:dyDescent="0.25">
      <c r="B875" s="37"/>
      <c r="C875" s="37"/>
      <c r="D875" s="37"/>
      <c r="E875" s="37"/>
    </row>
    <row r="876" spans="2:5" x14ac:dyDescent="0.25">
      <c r="B876" s="37"/>
      <c r="C876" s="37"/>
      <c r="D876" s="37"/>
      <c r="E876" s="37"/>
    </row>
    <row r="877" spans="2:5" x14ac:dyDescent="0.25">
      <c r="B877" s="37"/>
      <c r="C877" s="37"/>
      <c r="D877" s="37"/>
      <c r="E877" s="37"/>
    </row>
    <row r="878" spans="2:5" x14ac:dyDescent="0.25">
      <c r="B878" s="37"/>
      <c r="C878" s="37"/>
      <c r="D878" s="37"/>
      <c r="E878" s="37"/>
    </row>
    <row r="879" spans="2:5" x14ac:dyDescent="0.25">
      <c r="B879" s="37"/>
      <c r="C879" s="37"/>
      <c r="D879" s="37"/>
      <c r="E879" s="37"/>
    </row>
    <row r="880" spans="2:5" x14ac:dyDescent="0.25">
      <c r="B880" s="37"/>
      <c r="C880" s="37"/>
      <c r="D880" s="37"/>
      <c r="E880" s="37"/>
    </row>
    <row r="881" spans="2:5" x14ac:dyDescent="0.25">
      <c r="B881" s="37"/>
      <c r="C881" s="37"/>
      <c r="D881" s="37"/>
      <c r="E881" s="37"/>
    </row>
    <row r="882" spans="2:5" x14ac:dyDescent="0.25">
      <c r="B882" s="37"/>
      <c r="C882" s="37"/>
      <c r="D882" s="37"/>
      <c r="E882" s="37"/>
    </row>
    <row r="883" spans="2:5" x14ac:dyDescent="0.25">
      <c r="B883" s="37"/>
      <c r="C883" s="37"/>
      <c r="D883" s="37"/>
      <c r="E883" s="37"/>
    </row>
    <row r="884" spans="2:5" x14ac:dyDescent="0.25">
      <c r="B884" s="37"/>
      <c r="C884" s="37"/>
      <c r="D884" s="37"/>
      <c r="E884" s="37"/>
    </row>
    <row r="885" spans="2:5" x14ac:dyDescent="0.25">
      <c r="B885" s="37"/>
      <c r="C885" s="37"/>
      <c r="D885" s="37"/>
      <c r="E885" s="37"/>
    </row>
    <row r="886" spans="2:5" x14ac:dyDescent="0.25">
      <c r="B886" s="37"/>
      <c r="C886" s="37"/>
      <c r="D886" s="37"/>
      <c r="E886" s="37"/>
    </row>
    <row r="887" spans="2:5" x14ac:dyDescent="0.25">
      <c r="B887" s="37"/>
      <c r="C887" s="37"/>
      <c r="D887" s="37"/>
      <c r="E887" s="37"/>
    </row>
    <row r="888" spans="2:5" x14ac:dyDescent="0.25">
      <c r="B888" s="37"/>
      <c r="C888" s="37"/>
      <c r="D888" s="37"/>
      <c r="E888" s="37"/>
    </row>
    <row r="889" spans="2:5" x14ac:dyDescent="0.25">
      <c r="B889" s="37"/>
      <c r="C889" s="37"/>
      <c r="D889" s="37"/>
      <c r="E889" s="37"/>
    </row>
    <row r="890" spans="2:5" x14ac:dyDescent="0.25">
      <c r="B890" s="37"/>
      <c r="C890" s="37"/>
      <c r="D890" s="37"/>
      <c r="E890" s="37"/>
    </row>
    <row r="891" spans="2:5" x14ac:dyDescent="0.25">
      <c r="B891" s="37"/>
      <c r="C891" s="37"/>
      <c r="D891" s="37"/>
      <c r="E891" s="37"/>
    </row>
    <row r="892" spans="2:5" x14ac:dyDescent="0.25">
      <c r="B892" s="37"/>
      <c r="C892" s="37"/>
      <c r="D892" s="37"/>
      <c r="E892" s="37"/>
    </row>
    <row r="893" spans="2:5" x14ac:dyDescent="0.25">
      <c r="B893" s="37"/>
      <c r="C893" s="37"/>
      <c r="D893" s="37"/>
      <c r="E893" s="37"/>
    </row>
    <row r="894" spans="2:5" x14ac:dyDescent="0.25">
      <c r="B894" s="37"/>
      <c r="C894" s="37"/>
      <c r="D894" s="37"/>
      <c r="E894" s="37"/>
    </row>
    <row r="895" spans="2:5" x14ac:dyDescent="0.25">
      <c r="B895" s="37"/>
      <c r="C895" s="37"/>
      <c r="D895" s="37"/>
      <c r="E895" s="37"/>
    </row>
    <row r="896" spans="2:5" x14ac:dyDescent="0.25">
      <c r="B896" s="37"/>
      <c r="C896" s="37"/>
      <c r="D896" s="37"/>
      <c r="E896" s="37"/>
    </row>
    <row r="897" spans="2:5" x14ac:dyDescent="0.25">
      <c r="B897" s="37"/>
      <c r="C897" s="37"/>
      <c r="D897" s="37"/>
      <c r="E897" s="37"/>
    </row>
    <row r="898" spans="2:5" x14ac:dyDescent="0.25">
      <c r="B898" s="37"/>
      <c r="C898" s="37"/>
      <c r="D898" s="37"/>
      <c r="E898" s="37"/>
    </row>
    <row r="899" spans="2:5" x14ac:dyDescent="0.25">
      <c r="B899" s="37"/>
      <c r="C899" s="37"/>
      <c r="D899" s="37"/>
      <c r="E899" s="37"/>
    </row>
    <row r="900" spans="2:5" x14ac:dyDescent="0.25">
      <c r="B900" s="37"/>
      <c r="C900" s="37"/>
      <c r="D900" s="37"/>
      <c r="E900" s="37"/>
    </row>
    <row r="901" spans="2:5" x14ac:dyDescent="0.25">
      <c r="B901" s="37"/>
      <c r="C901" s="37"/>
      <c r="D901" s="37"/>
      <c r="E901" s="37"/>
    </row>
    <row r="902" spans="2:5" x14ac:dyDescent="0.25">
      <c r="B902" s="37"/>
      <c r="C902" s="37"/>
      <c r="D902" s="37"/>
      <c r="E902" s="37"/>
    </row>
    <row r="903" spans="2:5" x14ac:dyDescent="0.25">
      <c r="B903" s="37"/>
      <c r="C903" s="37"/>
      <c r="D903" s="37"/>
      <c r="E903" s="37"/>
    </row>
    <row r="904" spans="2:5" x14ac:dyDescent="0.25">
      <c r="B904" s="37"/>
      <c r="C904" s="37"/>
      <c r="D904" s="37"/>
      <c r="E904" s="37"/>
    </row>
    <row r="905" spans="2:5" x14ac:dyDescent="0.25">
      <c r="B905" s="37"/>
      <c r="C905" s="37"/>
      <c r="D905" s="37"/>
      <c r="E905" s="37"/>
    </row>
    <row r="906" spans="2:5" x14ac:dyDescent="0.25">
      <c r="B906" s="37"/>
      <c r="C906" s="37"/>
      <c r="D906" s="37"/>
      <c r="E906" s="37"/>
    </row>
    <row r="907" spans="2:5" x14ac:dyDescent="0.25">
      <c r="B907" s="37"/>
      <c r="C907" s="37"/>
      <c r="D907" s="37"/>
      <c r="E907" s="37"/>
    </row>
    <row r="908" spans="2:5" x14ac:dyDescent="0.25">
      <c r="B908" s="37"/>
      <c r="C908" s="37"/>
      <c r="D908" s="37"/>
      <c r="E908" s="37"/>
    </row>
    <row r="909" spans="2:5" x14ac:dyDescent="0.25">
      <c r="B909" s="37"/>
      <c r="C909" s="37"/>
      <c r="D909" s="37"/>
      <c r="E909" s="37"/>
    </row>
    <row r="910" spans="2:5" x14ac:dyDescent="0.25">
      <c r="B910" s="37"/>
      <c r="C910" s="37"/>
      <c r="D910" s="37"/>
      <c r="E910" s="37"/>
    </row>
    <row r="911" spans="2:5" x14ac:dyDescent="0.25">
      <c r="B911" s="37"/>
      <c r="C911" s="37"/>
      <c r="D911" s="37"/>
      <c r="E911" s="37"/>
    </row>
    <row r="912" spans="2:5" x14ac:dyDescent="0.25">
      <c r="B912" s="37"/>
      <c r="C912" s="37"/>
      <c r="D912" s="37"/>
      <c r="E912" s="37"/>
    </row>
    <row r="913" spans="2:5" x14ac:dyDescent="0.25">
      <c r="B913" s="37"/>
      <c r="C913" s="37"/>
      <c r="D913" s="37"/>
      <c r="E913" s="37"/>
    </row>
    <row r="914" spans="2:5" x14ac:dyDescent="0.25">
      <c r="B914" s="37"/>
      <c r="C914" s="37"/>
      <c r="D914" s="37"/>
      <c r="E914" s="37"/>
    </row>
    <row r="915" spans="2:5" x14ac:dyDescent="0.25">
      <c r="B915" s="37"/>
      <c r="C915" s="37"/>
      <c r="D915" s="37"/>
      <c r="E915" s="37"/>
    </row>
    <row r="916" spans="2:5" x14ac:dyDescent="0.25">
      <c r="B916" s="37"/>
      <c r="C916" s="37"/>
      <c r="D916" s="37"/>
      <c r="E916" s="37"/>
    </row>
    <row r="917" spans="2:5" x14ac:dyDescent="0.25">
      <c r="B917" s="37"/>
      <c r="C917" s="37"/>
      <c r="D917" s="37"/>
      <c r="E917" s="37"/>
    </row>
    <row r="918" spans="2:5" x14ac:dyDescent="0.25">
      <c r="B918" s="37"/>
      <c r="C918" s="37"/>
      <c r="D918" s="37"/>
      <c r="E918" s="37"/>
    </row>
    <row r="919" spans="2:5" x14ac:dyDescent="0.25">
      <c r="B919" s="37"/>
      <c r="C919" s="37"/>
      <c r="D919" s="37"/>
      <c r="E919" s="37"/>
    </row>
    <row r="920" spans="2:5" x14ac:dyDescent="0.25">
      <c r="B920" s="37"/>
      <c r="C920" s="37"/>
      <c r="D920" s="37"/>
      <c r="E920" s="37"/>
    </row>
    <row r="921" spans="2:5" x14ac:dyDescent="0.25">
      <c r="B921" s="37"/>
      <c r="C921" s="37"/>
      <c r="D921" s="37"/>
      <c r="E921" s="37"/>
    </row>
    <row r="922" spans="2:5" x14ac:dyDescent="0.25">
      <c r="B922" s="37"/>
      <c r="C922" s="37"/>
      <c r="D922" s="37"/>
      <c r="E922" s="37"/>
    </row>
    <row r="923" spans="2:5" x14ac:dyDescent="0.25">
      <c r="B923" s="37"/>
      <c r="C923" s="37"/>
      <c r="D923" s="37"/>
      <c r="E923" s="37"/>
    </row>
    <row r="924" spans="2:5" x14ac:dyDescent="0.25">
      <c r="B924" s="37"/>
      <c r="C924" s="37"/>
      <c r="D924" s="37"/>
      <c r="E924" s="37"/>
    </row>
    <row r="925" spans="2:5" x14ac:dyDescent="0.25">
      <c r="B925" s="37"/>
      <c r="C925" s="37"/>
      <c r="D925" s="37"/>
      <c r="E925" s="37"/>
    </row>
    <row r="926" spans="2:5" x14ac:dyDescent="0.25">
      <c r="B926" s="37"/>
      <c r="C926" s="37"/>
      <c r="D926" s="37"/>
      <c r="E926" s="37"/>
    </row>
    <row r="927" spans="2:5" x14ac:dyDescent="0.25">
      <c r="B927" s="37"/>
      <c r="C927" s="37"/>
      <c r="D927" s="37"/>
      <c r="E927" s="37"/>
    </row>
    <row r="928" spans="2:5" x14ac:dyDescent="0.25">
      <c r="B928" s="37"/>
      <c r="C928" s="37"/>
      <c r="D928" s="37"/>
      <c r="E928" s="37"/>
    </row>
    <row r="929" spans="2:5" x14ac:dyDescent="0.25">
      <c r="B929" s="37"/>
      <c r="C929" s="37"/>
      <c r="D929" s="37"/>
      <c r="E929" s="37"/>
    </row>
    <row r="930" spans="2:5" x14ac:dyDescent="0.25">
      <c r="B930" s="37"/>
      <c r="C930" s="37"/>
      <c r="D930" s="37"/>
      <c r="E930" s="37"/>
    </row>
    <row r="931" spans="2:5" x14ac:dyDescent="0.25">
      <c r="B931" s="37"/>
      <c r="C931" s="37"/>
      <c r="D931" s="37"/>
      <c r="E931" s="37"/>
    </row>
    <row r="932" spans="2:5" x14ac:dyDescent="0.25">
      <c r="B932" s="37"/>
      <c r="C932" s="37"/>
      <c r="D932" s="37"/>
      <c r="E932" s="37"/>
    </row>
    <row r="933" spans="2:5" x14ac:dyDescent="0.25">
      <c r="B933" s="37"/>
      <c r="C933" s="37"/>
      <c r="D933" s="37"/>
      <c r="E933" s="37"/>
    </row>
    <row r="934" spans="2:5" x14ac:dyDescent="0.25">
      <c r="B934" s="37"/>
      <c r="C934" s="37"/>
      <c r="D934" s="37"/>
      <c r="E934" s="37"/>
    </row>
    <row r="935" spans="2:5" x14ac:dyDescent="0.25">
      <c r="B935" s="37"/>
      <c r="C935" s="37"/>
      <c r="D935" s="37"/>
      <c r="E935" s="37"/>
    </row>
    <row r="936" spans="2:5" x14ac:dyDescent="0.25">
      <c r="B936" s="37"/>
      <c r="C936" s="37"/>
      <c r="D936" s="37"/>
      <c r="E936" s="37"/>
    </row>
    <row r="937" spans="2:5" x14ac:dyDescent="0.25">
      <c r="B937" s="37"/>
      <c r="C937" s="37"/>
      <c r="D937" s="37"/>
      <c r="E937" s="37"/>
    </row>
    <row r="938" spans="2:5" x14ac:dyDescent="0.25">
      <c r="B938" s="37"/>
      <c r="C938" s="37"/>
      <c r="D938" s="37"/>
      <c r="E938" s="37"/>
    </row>
    <row r="939" spans="2:5" x14ac:dyDescent="0.25">
      <c r="B939" s="37"/>
      <c r="C939" s="37"/>
      <c r="D939" s="37"/>
      <c r="E939" s="37"/>
    </row>
    <row r="940" spans="2:5" x14ac:dyDescent="0.25">
      <c r="B940" s="37"/>
      <c r="C940" s="37"/>
      <c r="D940" s="37"/>
      <c r="E940" s="37"/>
    </row>
    <row r="941" spans="2:5" x14ac:dyDescent="0.25">
      <c r="B941" s="37"/>
      <c r="C941" s="37"/>
      <c r="D941" s="37"/>
      <c r="E941" s="37"/>
    </row>
    <row r="942" spans="2:5" x14ac:dyDescent="0.25">
      <c r="B942" s="37"/>
      <c r="C942" s="37"/>
      <c r="D942" s="37"/>
      <c r="E942" s="37"/>
    </row>
    <row r="943" spans="2:5" x14ac:dyDescent="0.25">
      <c r="B943" s="37"/>
      <c r="C943" s="37"/>
      <c r="D943" s="37"/>
      <c r="E943" s="37"/>
    </row>
    <row r="944" spans="2:5" x14ac:dyDescent="0.25">
      <c r="B944" s="37"/>
      <c r="C944" s="37"/>
      <c r="D944" s="37"/>
      <c r="E944" s="37"/>
    </row>
    <row r="945" spans="2:5" x14ac:dyDescent="0.25">
      <c r="B945" s="37"/>
      <c r="C945" s="37"/>
      <c r="D945" s="37"/>
      <c r="E945" s="37"/>
    </row>
    <row r="946" spans="2:5" x14ac:dyDescent="0.25">
      <c r="B946" s="37"/>
      <c r="C946" s="37"/>
      <c r="D946" s="37"/>
      <c r="E946" s="37"/>
    </row>
    <row r="947" spans="2:5" x14ac:dyDescent="0.25">
      <c r="B947" s="37"/>
      <c r="C947" s="37"/>
      <c r="D947" s="37"/>
      <c r="E947" s="37"/>
    </row>
    <row r="948" spans="2:5" x14ac:dyDescent="0.25">
      <c r="B948" s="37"/>
      <c r="C948" s="37"/>
      <c r="D948" s="37"/>
      <c r="E948" s="37"/>
    </row>
    <row r="949" spans="2:5" x14ac:dyDescent="0.25">
      <c r="B949" s="37"/>
      <c r="C949" s="37"/>
      <c r="D949" s="37"/>
      <c r="E949" s="37"/>
    </row>
    <row r="950" spans="2:5" x14ac:dyDescent="0.25">
      <c r="B950" s="37"/>
      <c r="C950" s="37"/>
      <c r="D950" s="37"/>
      <c r="E950" s="37"/>
    </row>
    <row r="951" spans="2:5" x14ac:dyDescent="0.25">
      <c r="B951" s="37"/>
      <c r="C951" s="37"/>
      <c r="D951" s="37"/>
      <c r="E951" s="37"/>
    </row>
    <row r="952" spans="2:5" x14ac:dyDescent="0.25">
      <c r="B952" s="37"/>
      <c r="C952" s="37"/>
      <c r="D952" s="37"/>
      <c r="E952" s="37"/>
    </row>
    <row r="953" spans="2:5" x14ac:dyDescent="0.25">
      <c r="B953" s="37"/>
      <c r="C953" s="37"/>
      <c r="D953" s="37"/>
      <c r="E953" s="37"/>
    </row>
    <row r="954" spans="2:5" x14ac:dyDescent="0.25">
      <c r="B954" s="37"/>
      <c r="C954" s="37"/>
      <c r="D954" s="37"/>
      <c r="E954" s="37"/>
    </row>
    <row r="955" spans="2:5" x14ac:dyDescent="0.25">
      <c r="B955" s="37"/>
      <c r="C955" s="37"/>
      <c r="D955" s="37"/>
      <c r="E955" s="37"/>
    </row>
    <row r="956" spans="2:5" x14ac:dyDescent="0.25">
      <c r="B956" s="37"/>
      <c r="C956" s="37"/>
      <c r="D956" s="37"/>
      <c r="E956" s="37"/>
    </row>
    <row r="957" spans="2:5" x14ac:dyDescent="0.25">
      <c r="B957" s="37"/>
      <c r="C957" s="37"/>
      <c r="D957" s="37"/>
      <c r="E957" s="37"/>
    </row>
    <row r="958" spans="2:5" x14ac:dyDescent="0.25">
      <c r="B958" s="37"/>
      <c r="C958" s="37"/>
      <c r="D958" s="37"/>
      <c r="E958" s="37"/>
    </row>
    <row r="959" spans="2:5" x14ac:dyDescent="0.25">
      <c r="B959" s="37"/>
      <c r="C959" s="37"/>
      <c r="D959" s="37"/>
      <c r="E959" s="37"/>
    </row>
    <row r="960" spans="2:5" x14ac:dyDescent="0.25">
      <c r="B960" s="37"/>
      <c r="C960" s="37"/>
      <c r="D960" s="37"/>
      <c r="E960" s="37"/>
    </row>
    <row r="961" spans="2:5" x14ac:dyDescent="0.25">
      <c r="B961" s="37"/>
      <c r="C961" s="37"/>
      <c r="D961" s="37"/>
      <c r="E961" s="37"/>
    </row>
    <row r="962" spans="2:5" x14ac:dyDescent="0.25">
      <c r="B962" s="37"/>
      <c r="C962" s="37"/>
      <c r="D962" s="37"/>
      <c r="E962" s="37"/>
    </row>
    <row r="963" spans="2:5" x14ac:dyDescent="0.25">
      <c r="B963" s="37"/>
      <c r="C963" s="37"/>
      <c r="D963" s="37"/>
      <c r="E963" s="37"/>
    </row>
    <row r="964" spans="2:5" x14ac:dyDescent="0.25">
      <c r="B964" s="37"/>
      <c r="C964" s="37"/>
      <c r="D964" s="37"/>
      <c r="E964" s="37"/>
    </row>
    <row r="965" spans="2:5" x14ac:dyDescent="0.25">
      <c r="B965" s="37"/>
      <c r="C965" s="37"/>
      <c r="D965" s="37"/>
      <c r="E965" s="37"/>
    </row>
    <row r="966" spans="2:5" x14ac:dyDescent="0.25">
      <c r="B966" s="37"/>
      <c r="C966" s="37"/>
      <c r="D966" s="37"/>
      <c r="E966" s="37"/>
    </row>
    <row r="967" spans="2:5" x14ac:dyDescent="0.25">
      <c r="B967" s="37"/>
      <c r="C967" s="37"/>
      <c r="D967" s="37"/>
      <c r="E967" s="37"/>
    </row>
    <row r="968" spans="2:5" x14ac:dyDescent="0.25">
      <c r="B968" s="37"/>
      <c r="C968" s="37"/>
      <c r="D968" s="37"/>
      <c r="E968" s="37"/>
    </row>
    <row r="969" spans="2:5" x14ac:dyDescent="0.25">
      <c r="B969" s="37"/>
      <c r="C969" s="37"/>
      <c r="D969" s="37"/>
      <c r="E969" s="37"/>
    </row>
    <row r="970" spans="2:5" x14ac:dyDescent="0.25">
      <c r="B970" s="37"/>
      <c r="C970" s="37"/>
      <c r="D970" s="37"/>
      <c r="E970" s="37"/>
    </row>
    <row r="971" spans="2:5" x14ac:dyDescent="0.25">
      <c r="B971" s="37"/>
      <c r="C971" s="37"/>
      <c r="D971" s="37"/>
      <c r="E971" s="37"/>
    </row>
    <row r="972" spans="2:5" x14ac:dyDescent="0.25">
      <c r="B972" s="37"/>
      <c r="C972" s="37"/>
      <c r="D972" s="37"/>
      <c r="E972" s="37"/>
    </row>
    <row r="973" spans="2:5" x14ac:dyDescent="0.25">
      <c r="B973" s="37"/>
      <c r="C973" s="37"/>
      <c r="D973" s="37"/>
      <c r="E973" s="37"/>
    </row>
    <row r="974" spans="2:5" x14ac:dyDescent="0.25">
      <c r="B974" s="37"/>
      <c r="C974" s="37"/>
      <c r="D974" s="37"/>
      <c r="E974" s="37"/>
    </row>
    <row r="975" spans="2:5" x14ac:dyDescent="0.25">
      <c r="B975" s="37"/>
      <c r="C975" s="37"/>
      <c r="D975" s="37"/>
      <c r="E975" s="37"/>
    </row>
    <row r="976" spans="2:5" x14ac:dyDescent="0.25">
      <c r="B976" s="37"/>
      <c r="C976" s="37"/>
      <c r="D976" s="37"/>
      <c r="E976" s="37"/>
    </row>
    <row r="977" spans="2:5" x14ac:dyDescent="0.25">
      <c r="B977" s="37"/>
      <c r="C977" s="37"/>
      <c r="D977" s="37"/>
      <c r="E977" s="37"/>
    </row>
    <row r="978" spans="2:5" x14ac:dyDescent="0.25">
      <c r="B978" s="37"/>
      <c r="C978" s="37"/>
      <c r="D978" s="37"/>
      <c r="E978" s="37"/>
    </row>
    <row r="979" spans="2:5" x14ac:dyDescent="0.25">
      <c r="B979" s="37"/>
      <c r="C979" s="37"/>
      <c r="D979" s="37"/>
      <c r="E979" s="37"/>
    </row>
    <row r="980" spans="2:5" x14ac:dyDescent="0.25">
      <c r="B980" s="37"/>
      <c r="C980" s="37"/>
      <c r="D980" s="37"/>
      <c r="E980" s="37"/>
    </row>
    <row r="981" spans="2:5" x14ac:dyDescent="0.25">
      <c r="B981" s="37"/>
      <c r="C981" s="37"/>
      <c r="D981" s="37"/>
      <c r="E981" s="37"/>
    </row>
    <row r="982" spans="2:5" x14ac:dyDescent="0.25">
      <c r="B982" s="37"/>
      <c r="C982" s="37"/>
      <c r="D982" s="37"/>
      <c r="E982" s="37"/>
    </row>
    <row r="983" spans="2:5" x14ac:dyDescent="0.25">
      <c r="B983" s="37"/>
      <c r="C983" s="37"/>
      <c r="D983" s="37"/>
      <c r="E983" s="37"/>
    </row>
    <row r="984" spans="2:5" x14ac:dyDescent="0.25">
      <c r="B984" s="37"/>
      <c r="C984" s="37"/>
      <c r="D984" s="37"/>
      <c r="E984" s="37"/>
    </row>
    <row r="985" spans="2:5" x14ac:dyDescent="0.25">
      <c r="B985" s="37"/>
      <c r="C985" s="37"/>
      <c r="D985" s="37"/>
      <c r="E985" s="37"/>
    </row>
    <row r="986" spans="2:5" x14ac:dyDescent="0.25">
      <c r="B986" s="37"/>
      <c r="C986" s="37"/>
      <c r="D986" s="37"/>
      <c r="E986" s="37"/>
    </row>
    <row r="987" spans="2:5" x14ac:dyDescent="0.25">
      <c r="B987" s="37"/>
      <c r="C987" s="37"/>
      <c r="D987" s="37"/>
      <c r="E987" s="37"/>
    </row>
    <row r="988" spans="2:5" x14ac:dyDescent="0.25">
      <c r="B988" s="37"/>
      <c r="C988" s="37"/>
      <c r="D988" s="37"/>
      <c r="E988" s="37"/>
    </row>
    <row r="989" spans="2:5" x14ac:dyDescent="0.25">
      <c r="B989" s="37"/>
      <c r="C989" s="37"/>
      <c r="D989" s="37"/>
      <c r="E989" s="37"/>
    </row>
    <row r="990" spans="2:5" x14ac:dyDescent="0.25">
      <c r="B990" s="37"/>
      <c r="C990" s="37"/>
      <c r="D990" s="37"/>
      <c r="E990" s="37"/>
    </row>
    <row r="991" spans="2:5" x14ac:dyDescent="0.25">
      <c r="B991" s="37"/>
      <c r="C991" s="37"/>
      <c r="D991" s="37"/>
      <c r="E991" s="37"/>
    </row>
    <row r="992" spans="2:5" x14ac:dyDescent="0.25">
      <c r="B992" s="37"/>
      <c r="C992" s="37"/>
      <c r="D992" s="37"/>
      <c r="E992" s="37"/>
    </row>
    <row r="993" spans="2:5" x14ac:dyDescent="0.25">
      <c r="B993" s="37"/>
      <c r="C993" s="37"/>
      <c r="D993" s="37"/>
      <c r="E993" s="37"/>
    </row>
    <row r="994" spans="2:5" x14ac:dyDescent="0.25">
      <c r="B994" s="37"/>
      <c r="C994" s="37"/>
      <c r="D994" s="37"/>
      <c r="E994" s="37"/>
    </row>
    <row r="995" spans="2:5" x14ac:dyDescent="0.25">
      <c r="B995" s="37"/>
      <c r="C995" s="37"/>
      <c r="D995" s="37"/>
      <c r="E995" s="37"/>
    </row>
    <row r="996" spans="2:5" x14ac:dyDescent="0.25">
      <c r="B996" s="37"/>
      <c r="C996" s="37"/>
      <c r="D996" s="37"/>
      <c r="E996" s="37"/>
    </row>
    <row r="997" spans="2:5" x14ac:dyDescent="0.25">
      <c r="B997" s="37"/>
      <c r="C997" s="37"/>
      <c r="D997" s="37"/>
      <c r="E997" s="37"/>
    </row>
    <row r="998" spans="2:5" x14ac:dyDescent="0.25">
      <c r="B998" s="37"/>
      <c r="C998" s="37"/>
      <c r="D998" s="37"/>
      <c r="E998" s="37"/>
    </row>
    <row r="999" spans="2:5" x14ac:dyDescent="0.25">
      <c r="B999" s="37"/>
      <c r="C999" s="37"/>
      <c r="D999" s="37"/>
      <c r="E999" s="37"/>
    </row>
    <row r="1000" spans="2:5" x14ac:dyDescent="0.25">
      <c r="B1000" s="37"/>
      <c r="C1000" s="37"/>
      <c r="D1000" s="37"/>
      <c r="E1000" s="37"/>
    </row>
    <row r="1001" spans="2:5" x14ac:dyDescent="0.25">
      <c r="B1001" s="37"/>
      <c r="C1001" s="37"/>
      <c r="D1001" s="37"/>
      <c r="E1001" s="37"/>
    </row>
    <row r="1002" spans="2:5" x14ac:dyDescent="0.25">
      <c r="B1002" s="37"/>
      <c r="C1002" s="37"/>
      <c r="D1002" s="37"/>
      <c r="E1002" s="37"/>
    </row>
    <row r="1003" spans="2:5" x14ac:dyDescent="0.25">
      <c r="B1003" s="37"/>
      <c r="C1003" s="37"/>
      <c r="D1003" s="37"/>
      <c r="E1003" s="37"/>
    </row>
    <row r="1004" spans="2:5" x14ac:dyDescent="0.25">
      <c r="B1004" s="37"/>
      <c r="C1004" s="37"/>
      <c r="D1004" s="37"/>
      <c r="E1004" s="37"/>
    </row>
    <row r="1005" spans="2:5" x14ac:dyDescent="0.25">
      <c r="B1005" s="37"/>
      <c r="C1005" s="37"/>
      <c r="D1005" s="37"/>
      <c r="E1005" s="37"/>
    </row>
    <row r="1006" spans="2:5" x14ac:dyDescent="0.25">
      <c r="B1006" s="37"/>
      <c r="C1006" s="37"/>
      <c r="D1006" s="37"/>
      <c r="E1006" s="37"/>
    </row>
    <row r="1007" spans="2:5" x14ac:dyDescent="0.25">
      <c r="B1007" s="37"/>
      <c r="C1007" s="37"/>
      <c r="D1007" s="37"/>
      <c r="E1007" s="37"/>
    </row>
    <row r="1008" spans="2:5" x14ac:dyDescent="0.25">
      <c r="B1008" s="37"/>
      <c r="C1008" s="37"/>
      <c r="D1008" s="37"/>
      <c r="E1008" s="37"/>
    </row>
    <row r="1009" spans="2:5" x14ac:dyDescent="0.25">
      <c r="B1009" s="37"/>
      <c r="C1009" s="37"/>
      <c r="D1009" s="37"/>
      <c r="E1009" s="37"/>
    </row>
    <row r="1010" spans="2:5" x14ac:dyDescent="0.25">
      <c r="B1010" s="37"/>
      <c r="C1010" s="37"/>
      <c r="D1010" s="37"/>
      <c r="E1010" s="37"/>
    </row>
    <row r="1011" spans="2:5" x14ac:dyDescent="0.25">
      <c r="B1011" s="37"/>
      <c r="C1011" s="37"/>
      <c r="D1011" s="37"/>
      <c r="E1011" s="37"/>
    </row>
    <row r="1012" spans="2:5" x14ac:dyDescent="0.25">
      <c r="B1012" s="37"/>
      <c r="C1012" s="37"/>
      <c r="D1012" s="37"/>
      <c r="E1012" s="37"/>
    </row>
    <row r="1013" spans="2:5" x14ac:dyDescent="0.25">
      <c r="B1013" s="37"/>
      <c r="C1013" s="37"/>
      <c r="D1013" s="37"/>
      <c r="E1013" s="37"/>
    </row>
    <row r="1014" spans="2:5" x14ac:dyDescent="0.25">
      <c r="B1014" s="37"/>
      <c r="C1014" s="37"/>
      <c r="D1014" s="37"/>
      <c r="E1014" s="37"/>
    </row>
    <row r="1015" spans="2:5" x14ac:dyDescent="0.25">
      <c r="B1015" s="37"/>
      <c r="C1015" s="37"/>
      <c r="D1015" s="37"/>
      <c r="E1015" s="37"/>
    </row>
    <row r="1016" spans="2:5" x14ac:dyDescent="0.25">
      <c r="B1016" s="37"/>
      <c r="C1016" s="37"/>
      <c r="D1016" s="37"/>
      <c r="E1016" s="37"/>
    </row>
    <row r="1017" spans="2:5" x14ac:dyDescent="0.25">
      <c r="B1017" s="37"/>
      <c r="C1017" s="37"/>
      <c r="D1017" s="37"/>
      <c r="E1017" s="37"/>
    </row>
    <row r="1018" spans="2:5" x14ac:dyDescent="0.25">
      <c r="B1018" s="37"/>
      <c r="C1018" s="37"/>
      <c r="D1018" s="37"/>
      <c r="E1018" s="37"/>
    </row>
    <row r="1019" spans="2:5" x14ac:dyDescent="0.25">
      <c r="B1019" s="37"/>
      <c r="C1019" s="37"/>
      <c r="D1019" s="37"/>
      <c r="E1019" s="37"/>
    </row>
    <row r="1020" spans="2:5" x14ac:dyDescent="0.25">
      <c r="B1020" s="37"/>
      <c r="C1020" s="37"/>
      <c r="D1020" s="37"/>
      <c r="E1020" s="37"/>
    </row>
    <row r="1021" spans="2:5" x14ac:dyDescent="0.25">
      <c r="B1021" s="37"/>
      <c r="C1021" s="37"/>
      <c r="D1021" s="37"/>
      <c r="E1021" s="37"/>
    </row>
    <row r="1022" spans="2:5" x14ac:dyDescent="0.25">
      <c r="B1022" s="37"/>
      <c r="C1022" s="37"/>
      <c r="D1022" s="37"/>
      <c r="E1022" s="37"/>
    </row>
    <row r="1023" spans="2:5" x14ac:dyDescent="0.25">
      <c r="B1023" s="37"/>
      <c r="C1023" s="37"/>
      <c r="D1023" s="37"/>
      <c r="E1023" s="37"/>
    </row>
    <row r="1024" spans="2:5" x14ac:dyDescent="0.25">
      <c r="B1024" s="37"/>
      <c r="C1024" s="37"/>
      <c r="D1024" s="37"/>
      <c r="E1024" s="37"/>
    </row>
    <row r="1025" spans="2:5" x14ac:dyDescent="0.25">
      <c r="B1025" s="37"/>
      <c r="C1025" s="37"/>
      <c r="D1025" s="37"/>
      <c r="E1025" s="37"/>
    </row>
    <row r="1026" spans="2:5" x14ac:dyDescent="0.25">
      <c r="B1026" s="37"/>
      <c r="C1026" s="37"/>
      <c r="D1026" s="37"/>
      <c r="E1026" s="37"/>
    </row>
    <row r="1027" spans="2:5" x14ac:dyDescent="0.25">
      <c r="B1027" s="37"/>
      <c r="C1027" s="37"/>
      <c r="D1027" s="37"/>
      <c r="E1027" s="37"/>
    </row>
    <row r="1028" spans="2:5" x14ac:dyDescent="0.25">
      <c r="B1028" s="37"/>
      <c r="C1028" s="37"/>
      <c r="D1028" s="37"/>
      <c r="E1028" s="37"/>
    </row>
    <row r="1029" spans="2:5" x14ac:dyDescent="0.25">
      <c r="B1029" s="37"/>
      <c r="C1029" s="37"/>
      <c r="D1029" s="37"/>
      <c r="E1029" s="37"/>
    </row>
    <row r="1030" spans="2:5" x14ac:dyDescent="0.25">
      <c r="B1030" s="37"/>
      <c r="C1030" s="37"/>
      <c r="D1030" s="37"/>
      <c r="E1030" s="37"/>
    </row>
    <row r="1031" spans="2:5" x14ac:dyDescent="0.25">
      <c r="B1031" s="37"/>
      <c r="C1031" s="37"/>
      <c r="D1031" s="37"/>
      <c r="E1031" s="37"/>
    </row>
    <row r="1032" spans="2:5" x14ac:dyDescent="0.25">
      <c r="B1032" s="37"/>
      <c r="C1032" s="37"/>
      <c r="D1032" s="37"/>
      <c r="E1032" s="37"/>
    </row>
    <row r="1033" spans="2:5" x14ac:dyDescent="0.25">
      <c r="B1033" s="37"/>
      <c r="C1033" s="37"/>
      <c r="D1033" s="37"/>
      <c r="E1033" s="37"/>
    </row>
    <row r="1034" spans="2:5" x14ac:dyDescent="0.25">
      <c r="B1034" s="37"/>
      <c r="C1034" s="37"/>
      <c r="D1034" s="37"/>
      <c r="E1034" s="37"/>
    </row>
    <row r="1035" spans="2:5" x14ac:dyDescent="0.25">
      <c r="B1035" s="37"/>
      <c r="C1035" s="37"/>
      <c r="D1035" s="37"/>
      <c r="E1035" s="37"/>
    </row>
    <row r="1036" spans="2:5" x14ac:dyDescent="0.25">
      <c r="B1036" s="37"/>
      <c r="C1036" s="37"/>
      <c r="D1036" s="37"/>
      <c r="E1036" s="37"/>
    </row>
    <row r="1037" spans="2:5" x14ac:dyDescent="0.25">
      <c r="B1037" s="37"/>
      <c r="C1037" s="37"/>
      <c r="D1037" s="37"/>
      <c r="E1037" s="37"/>
    </row>
    <row r="1038" spans="2:5" x14ac:dyDescent="0.25">
      <c r="B1038" s="37"/>
      <c r="C1038" s="37"/>
      <c r="D1038" s="37"/>
      <c r="E1038" s="37"/>
    </row>
    <row r="1039" spans="2:5" x14ac:dyDescent="0.25">
      <c r="B1039" s="37"/>
      <c r="C1039" s="37"/>
      <c r="D1039" s="37"/>
      <c r="E1039" s="37"/>
    </row>
    <row r="1040" spans="2:5" x14ac:dyDescent="0.25">
      <c r="B1040" s="37"/>
      <c r="C1040" s="37"/>
      <c r="D1040" s="37"/>
      <c r="E1040" s="37"/>
    </row>
    <row r="1041" spans="2:5" x14ac:dyDescent="0.25">
      <c r="B1041" s="37"/>
      <c r="C1041" s="37"/>
      <c r="D1041" s="37"/>
      <c r="E1041" s="37"/>
    </row>
    <row r="1042" spans="2:5" x14ac:dyDescent="0.25">
      <c r="B1042" s="37"/>
      <c r="C1042" s="37"/>
      <c r="D1042" s="37"/>
      <c r="E1042" s="37"/>
    </row>
    <row r="1043" spans="2:5" x14ac:dyDescent="0.25">
      <c r="B1043" s="37"/>
      <c r="C1043" s="37"/>
      <c r="D1043" s="37"/>
      <c r="E1043" s="37"/>
    </row>
    <row r="1044" spans="2:5" x14ac:dyDescent="0.25">
      <c r="B1044" s="37"/>
      <c r="C1044" s="37"/>
      <c r="D1044" s="37"/>
      <c r="E1044" s="37"/>
    </row>
    <row r="1045" spans="2:5" x14ac:dyDescent="0.25">
      <c r="B1045" s="37"/>
      <c r="C1045" s="37"/>
      <c r="D1045" s="37"/>
      <c r="E1045" s="37"/>
    </row>
    <row r="1046" spans="2:5" x14ac:dyDescent="0.25">
      <c r="B1046" s="37"/>
      <c r="C1046" s="37"/>
      <c r="D1046" s="37"/>
      <c r="E1046" s="37"/>
    </row>
    <row r="1047" spans="2:5" x14ac:dyDescent="0.25">
      <c r="B1047" s="37"/>
      <c r="C1047" s="37"/>
      <c r="D1047" s="37"/>
      <c r="E1047" s="37"/>
    </row>
    <row r="1048" spans="2:5" x14ac:dyDescent="0.25">
      <c r="B1048" s="37"/>
      <c r="C1048" s="37"/>
      <c r="D1048" s="37"/>
      <c r="E1048" s="37"/>
    </row>
    <row r="1049" spans="2:5" x14ac:dyDescent="0.25">
      <c r="B1049" s="37"/>
      <c r="C1049" s="37"/>
      <c r="D1049" s="37"/>
      <c r="E1049" s="37"/>
    </row>
    <row r="1050" spans="2:5" x14ac:dyDescent="0.25">
      <c r="B1050" s="37"/>
      <c r="C1050" s="37"/>
      <c r="D1050" s="37"/>
      <c r="E1050" s="37"/>
    </row>
    <row r="1051" spans="2:5" x14ac:dyDescent="0.25">
      <c r="B1051" s="37"/>
      <c r="C1051" s="37"/>
      <c r="D1051" s="37"/>
      <c r="E1051" s="37"/>
    </row>
    <row r="1052" spans="2:5" x14ac:dyDescent="0.25">
      <c r="B1052" s="37"/>
      <c r="C1052" s="37"/>
      <c r="D1052" s="37"/>
      <c r="E1052" s="37"/>
    </row>
    <row r="1053" spans="2:5" x14ac:dyDescent="0.25">
      <c r="B1053" s="37"/>
      <c r="C1053" s="37"/>
      <c r="D1053" s="37"/>
      <c r="E1053" s="37"/>
    </row>
    <row r="1054" spans="2:5" x14ac:dyDescent="0.25">
      <c r="B1054" s="37"/>
      <c r="C1054" s="37"/>
      <c r="D1054" s="37"/>
      <c r="E1054" s="37"/>
    </row>
    <row r="1055" spans="2:5" x14ac:dyDescent="0.25">
      <c r="B1055" s="37"/>
      <c r="C1055" s="37"/>
      <c r="D1055" s="37"/>
      <c r="E1055" s="37"/>
    </row>
    <row r="1056" spans="2:5" x14ac:dyDescent="0.25">
      <c r="B1056" s="37"/>
      <c r="C1056" s="37"/>
      <c r="D1056" s="37"/>
      <c r="E1056" s="37"/>
    </row>
    <row r="1057" spans="2:5" x14ac:dyDescent="0.25">
      <c r="B1057" s="37"/>
      <c r="C1057" s="37"/>
      <c r="D1057" s="37"/>
      <c r="E1057" s="37"/>
    </row>
    <row r="1058" spans="2:5" x14ac:dyDescent="0.25">
      <c r="B1058" s="37"/>
      <c r="C1058" s="37"/>
      <c r="D1058" s="37"/>
      <c r="E1058" s="37"/>
    </row>
    <row r="1059" spans="2:5" x14ac:dyDescent="0.25">
      <c r="B1059" s="37"/>
      <c r="C1059" s="37"/>
      <c r="D1059" s="37"/>
      <c r="E1059" s="37"/>
    </row>
    <row r="1060" spans="2:5" x14ac:dyDescent="0.25">
      <c r="B1060" s="37"/>
      <c r="C1060" s="37"/>
      <c r="D1060" s="37"/>
      <c r="E1060" s="37"/>
    </row>
    <row r="1061" spans="2:5" x14ac:dyDescent="0.25">
      <c r="B1061" s="37"/>
      <c r="C1061" s="37"/>
      <c r="D1061" s="37"/>
      <c r="E1061" s="37"/>
    </row>
    <row r="1062" spans="2:5" x14ac:dyDescent="0.25">
      <c r="B1062" s="37"/>
      <c r="C1062" s="37"/>
      <c r="D1062" s="37"/>
      <c r="E1062" s="37"/>
    </row>
    <row r="1063" spans="2:5" x14ac:dyDescent="0.25">
      <c r="B1063" s="37"/>
      <c r="C1063" s="37"/>
      <c r="D1063" s="37"/>
      <c r="E1063" s="37"/>
    </row>
    <row r="1064" spans="2:5" x14ac:dyDescent="0.25">
      <c r="B1064" s="37"/>
      <c r="C1064" s="37"/>
      <c r="D1064" s="37"/>
      <c r="E1064" s="37"/>
    </row>
    <row r="1065" spans="2:5" x14ac:dyDescent="0.25">
      <c r="B1065" s="37"/>
      <c r="C1065" s="37"/>
      <c r="D1065" s="37"/>
      <c r="E1065" s="37"/>
    </row>
    <row r="1066" spans="2:5" x14ac:dyDescent="0.25">
      <c r="B1066" s="37"/>
      <c r="C1066" s="37"/>
      <c r="D1066" s="37"/>
      <c r="E1066" s="37"/>
    </row>
    <row r="1067" spans="2:5" x14ac:dyDescent="0.25">
      <c r="B1067" s="37"/>
      <c r="C1067" s="37"/>
      <c r="D1067" s="37"/>
      <c r="E1067" s="37"/>
    </row>
    <row r="1068" spans="2:5" x14ac:dyDescent="0.25">
      <c r="B1068" s="37"/>
      <c r="C1068" s="37"/>
      <c r="D1068" s="37"/>
      <c r="E1068" s="37"/>
    </row>
    <row r="1069" spans="2:5" x14ac:dyDescent="0.25">
      <c r="B1069" s="37"/>
      <c r="C1069" s="37"/>
      <c r="D1069" s="37"/>
      <c r="E1069" s="37"/>
    </row>
    <row r="1070" spans="2:5" x14ac:dyDescent="0.25">
      <c r="B1070" s="37"/>
      <c r="C1070" s="37"/>
      <c r="D1070" s="37"/>
      <c r="E1070" s="37"/>
    </row>
    <row r="1071" spans="2:5" x14ac:dyDescent="0.25">
      <c r="B1071" s="37"/>
      <c r="C1071" s="37"/>
      <c r="D1071" s="37"/>
      <c r="E1071" s="37"/>
    </row>
    <row r="1072" spans="2:5" x14ac:dyDescent="0.25">
      <c r="B1072" s="37"/>
      <c r="C1072" s="37"/>
      <c r="D1072" s="37"/>
      <c r="E1072" s="37"/>
    </row>
    <row r="1073" spans="2:5" x14ac:dyDescent="0.25">
      <c r="B1073" s="37"/>
      <c r="C1073" s="37"/>
      <c r="D1073" s="37"/>
      <c r="E1073" s="37"/>
    </row>
    <row r="1074" spans="2:5" x14ac:dyDescent="0.25">
      <c r="B1074" s="37"/>
      <c r="C1074" s="37"/>
      <c r="D1074" s="37"/>
      <c r="E1074" s="37"/>
    </row>
    <row r="1075" spans="2:5" x14ac:dyDescent="0.25">
      <c r="B1075" s="37"/>
      <c r="C1075" s="37"/>
      <c r="D1075" s="37"/>
      <c r="E1075" s="37"/>
    </row>
    <row r="1076" spans="2:5" x14ac:dyDescent="0.25">
      <c r="B1076" s="37"/>
      <c r="C1076" s="37"/>
      <c r="D1076" s="37"/>
      <c r="E1076" s="37"/>
    </row>
    <row r="1077" spans="2:5" x14ac:dyDescent="0.25">
      <c r="B1077" s="37"/>
      <c r="C1077" s="37"/>
      <c r="D1077" s="37"/>
      <c r="E1077" s="37"/>
    </row>
    <row r="1078" spans="2:5" x14ac:dyDescent="0.25">
      <c r="B1078" s="37"/>
      <c r="C1078" s="37"/>
      <c r="D1078" s="37"/>
      <c r="E1078" s="37"/>
    </row>
    <row r="1079" spans="2:5" x14ac:dyDescent="0.25">
      <c r="B1079" s="37"/>
      <c r="C1079" s="37"/>
      <c r="D1079" s="37"/>
      <c r="E1079" s="37"/>
    </row>
    <row r="1080" spans="2:5" x14ac:dyDescent="0.25">
      <c r="B1080" s="37"/>
      <c r="C1080" s="37"/>
      <c r="D1080" s="37"/>
      <c r="E1080" s="37"/>
    </row>
    <row r="1081" spans="2:5" x14ac:dyDescent="0.25">
      <c r="B1081" s="37"/>
      <c r="C1081" s="37"/>
      <c r="D1081" s="37"/>
      <c r="E1081" s="37"/>
    </row>
    <row r="1082" spans="2:5" x14ac:dyDescent="0.25">
      <c r="B1082" s="37"/>
      <c r="C1082" s="37"/>
      <c r="D1082" s="37"/>
      <c r="E1082" s="37"/>
    </row>
    <row r="1083" spans="2:5" x14ac:dyDescent="0.25">
      <c r="B1083" s="37"/>
      <c r="C1083" s="37"/>
      <c r="D1083" s="37"/>
      <c r="E1083" s="37"/>
    </row>
    <row r="1084" spans="2:5" x14ac:dyDescent="0.25">
      <c r="B1084" s="37"/>
      <c r="C1084" s="37"/>
      <c r="D1084" s="37"/>
      <c r="E1084" s="37"/>
    </row>
    <row r="1085" spans="2:5" x14ac:dyDescent="0.25">
      <c r="B1085" s="37"/>
      <c r="C1085" s="37"/>
      <c r="D1085" s="37"/>
      <c r="E1085" s="37"/>
    </row>
    <row r="1086" spans="2:5" x14ac:dyDescent="0.25">
      <c r="B1086" s="37"/>
      <c r="C1086" s="37"/>
      <c r="D1086" s="37"/>
      <c r="E1086" s="37"/>
    </row>
    <row r="1087" spans="2:5" x14ac:dyDescent="0.25">
      <c r="B1087" s="37"/>
      <c r="C1087" s="37"/>
      <c r="D1087" s="37"/>
      <c r="E1087" s="37"/>
    </row>
    <row r="1088" spans="2:5" x14ac:dyDescent="0.25">
      <c r="B1088" s="37"/>
      <c r="C1088" s="37"/>
      <c r="D1088" s="37"/>
      <c r="E1088" s="37"/>
    </row>
    <row r="1089" spans="2:5" x14ac:dyDescent="0.25">
      <c r="B1089" s="37"/>
      <c r="C1089" s="37"/>
      <c r="D1089" s="37"/>
      <c r="E1089" s="37"/>
    </row>
    <row r="1090" spans="2:5" x14ac:dyDescent="0.25">
      <c r="B1090" s="37"/>
      <c r="C1090" s="37"/>
      <c r="D1090" s="37"/>
      <c r="E1090" s="37"/>
    </row>
    <row r="1091" spans="2:5" x14ac:dyDescent="0.25">
      <c r="B1091" s="37"/>
      <c r="C1091" s="37"/>
      <c r="D1091" s="37"/>
      <c r="E1091" s="37"/>
    </row>
    <row r="1092" spans="2:5" x14ac:dyDescent="0.25">
      <c r="B1092" s="37"/>
      <c r="C1092" s="37"/>
      <c r="D1092" s="37"/>
      <c r="E1092" s="37"/>
    </row>
    <row r="1093" spans="2:5" x14ac:dyDescent="0.25">
      <c r="B1093" s="37"/>
      <c r="C1093" s="37"/>
      <c r="D1093" s="37"/>
      <c r="E1093" s="37"/>
    </row>
    <row r="1094" spans="2:5" x14ac:dyDescent="0.25">
      <c r="B1094" s="37"/>
      <c r="C1094" s="37"/>
      <c r="D1094" s="37"/>
      <c r="E1094" s="37"/>
    </row>
    <row r="1095" spans="2:5" x14ac:dyDescent="0.25">
      <c r="B1095" s="37"/>
      <c r="C1095" s="37"/>
      <c r="D1095" s="37"/>
      <c r="E1095" s="37"/>
    </row>
    <row r="1096" spans="2:5" x14ac:dyDescent="0.25">
      <c r="B1096" s="37"/>
      <c r="C1096" s="37"/>
      <c r="D1096" s="37"/>
      <c r="E1096" s="37"/>
    </row>
    <row r="1097" spans="2:5" x14ac:dyDescent="0.25">
      <c r="B1097" s="37"/>
      <c r="C1097" s="37"/>
      <c r="D1097" s="37"/>
      <c r="E1097" s="37"/>
    </row>
    <row r="1098" spans="2:5" x14ac:dyDescent="0.25">
      <c r="B1098" s="37"/>
      <c r="C1098" s="37"/>
      <c r="D1098" s="37"/>
      <c r="E1098" s="37"/>
    </row>
    <row r="1099" spans="2:5" x14ac:dyDescent="0.25">
      <c r="B1099" s="37"/>
      <c r="C1099" s="37"/>
      <c r="D1099" s="37"/>
      <c r="E1099" s="37"/>
    </row>
    <row r="1100" spans="2:5" x14ac:dyDescent="0.25">
      <c r="B1100" s="37"/>
      <c r="C1100" s="37"/>
      <c r="D1100" s="37"/>
      <c r="E1100" s="37"/>
    </row>
    <row r="1101" spans="2:5" x14ac:dyDescent="0.25">
      <c r="B1101" s="37"/>
      <c r="C1101" s="37"/>
      <c r="D1101" s="37"/>
      <c r="E1101" s="37"/>
    </row>
    <row r="1102" spans="2:5" x14ac:dyDescent="0.25">
      <c r="B1102" s="37"/>
      <c r="C1102" s="37"/>
      <c r="D1102" s="37"/>
      <c r="E1102" s="37"/>
    </row>
    <row r="1103" spans="2:5" x14ac:dyDescent="0.25">
      <c r="B1103" s="37"/>
      <c r="C1103" s="37"/>
      <c r="D1103" s="37"/>
      <c r="E1103" s="37"/>
    </row>
    <row r="1104" spans="2:5" x14ac:dyDescent="0.25">
      <c r="B1104" s="37"/>
      <c r="C1104" s="37"/>
      <c r="D1104" s="37"/>
      <c r="E1104" s="37"/>
    </row>
    <row r="1105" spans="2:5" x14ac:dyDescent="0.25">
      <c r="B1105" s="37"/>
      <c r="C1105" s="37"/>
      <c r="D1105" s="37"/>
      <c r="E1105" s="37"/>
    </row>
    <row r="1106" spans="2:5" x14ac:dyDescent="0.25">
      <c r="B1106" s="37"/>
      <c r="C1106" s="37"/>
      <c r="D1106" s="37"/>
      <c r="E1106" s="37"/>
    </row>
    <row r="1107" spans="2:5" x14ac:dyDescent="0.25">
      <c r="B1107" s="37"/>
      <c r="C1107" s="37"/>
      <c r="D1107" s="37"/>
      <c r="E1107" s="37"/>
    </row>
    <row r="1108" spans="2:5" x14ac:dyDescent="0.25">
      <c r="B1108" s="37"/>
      <c r="C1108" s="37"/>
      <c r="D1108" s="37"/>
      <c r="E1108" s="37"/>
    </row>
    <row r="1109" spans="2:5" x14ac:dyDescent="0.25">
      <c r="B1109" s="37"/>
      <c r="C1109" s="37"/>
      <c r="D1109" s="37"/>
      <c r="E1109" s="37"/>
    </row>
    <row r="1110" spans="2:5" x14ac:dyDescent="0.25">
      <c r="B1110" s="37"/>
      <c r="C1110" s="37"/>
      <c r="D1110" s="37"/>
      <c r="E1110" s="37"/>
    </row>
    <row r="1111" spans="2:5" x14ac:dyDescent="0.25">
      <c r="B1111" s="37"/>
      <c r="C1111" s="37"/>
      <c r="D1111" s="37"/>
      <c r="E1111" s="37"/>
    </row>
    <row r="1112" spans="2:5" x14ac:dyDescent="0.25">
      <c r="B1112" s="37"/>
      <c r="C1112" s="37"/>
      <c r="D1112" s="37"/>
      <c r="E1112" s="37"/>
    </row>
    <row r="1113" spans="2:5" x14ac:dyDescent="0.25">
      <c r="B1113" s="37"/>
      <c r="C1113" s="37"/>
      <c r="D1113" s="37"/>
      <c r="E1113" s="37"/>
    </row>
    <row r="1114" spans="2:5" x14ac:dyDescent="0.25">
      <c r="B1114" s="37"/>
      <c r="C1114" s="37"/>
      <c r="D1114" s="37"/>
      <c r="E1114" s="37"/>
    </row>
    <row r="1115" spans="2:5" x14ac:dyDescent="0.25">
      <c r="B1115" s="37"/>
      <c r="C1115" s="37"/>
      <c r="D1115" s="37"/>
      <c r="E1115" s="37"/>
    </row>
    <row r="1116" spans="2:5" x14ac:dyDescent="0.25">
      <c r="B1116" s="37"/>
      <c r="C1116" s="37"/>
      <c r="D1116" s="37"/>
      <c r="E1116" s="37"/>
    </row>
    <row r="1117" spans="2:5" x14ac:dyDescent="0.25">
      <c r="B1117" s="37"/>
      <c r="C1117" s="37"/>
      <c r="D1117" s="37"/>
      <c r="E1117" s="37"/>
    </row>
    <row r="1118" spans="2:5" x14ac:dyDescent="0.25">
      <c r="B1118" s="37"/>
      <c r="C1118" s="37"/>
      <c r="D1118" s="37"/>
      <c r="E1118" s="37"/>
    </row>
    <row r="1119" spans="2:5" x14ac:dyDescent="0.25">
      <c r="B1119" s="37"/>
      <c r="C1119" s="37"/>
      <c r="D1119" s="37"/>
      <c r="E1119" s="37"/>
    </row>
    <row r="1120" spans="2:5" x14ac:dyDescent="0.25">
      <c r="B1120" s="37"/>
      <c r="C1120" s="37"/>
      <c r="D1120" s="37"/>
      <c r="E1120" s="37"/>
    </row>
    <row r="1121" spans="2:5" x14ac:dyDescent="0.25">
      <c r="B1121" s="37"/>
      <c r="C1121" s="37"/>
      <c r="D1121" s="37"/>
      <c r="E1121" s="37"/>
    </row>
    <row r="1122" spans="2:5" x14ac:dyDescent="0.25">
      <c r="B1122" s="37"/>
      <c r="C1122" s="37"/>
      <c r="D1122" s="37"/>
      <c r="E1122" s="37"/>
    </row>
    <row r="1123" spans="2:5" x14ac:dyDescent="0.25">
      <c r="B1123" s="37"/>
      <c r="C1123" s="37"/>
      <c r="D1123" s="37"/>
      <c r="E1123" s="37"/>
    </row>
    <row r="1124" spans="2:5" x14ac:dyDescent="0.25">
      <c r="B1124" s="37"/>
      <c r="C1124" s="37"/>
      <c r="D1124" s="37"/>
      <c r="E1124" s="37"/>
    </row>
    <row r="1125" spans="2:5" x14ac:dyDescent="0.25">
      <c r="B1125" s="37"/>
      <c r="C1125" s="37"/>
      <c r="D1125" s="37"/>
      <c r="E1125" s="37"/>
    </row>
    <row r="1126" spans="2:5" x14ac:dyDescent="0.25">
      <c r="B1126" s="37"/>
      <c r="C1126" s="37"/>
      <c r="D1126" s="37"/>
      <c r="E1126" s="37"/>
    </row>
    <row r="1127" spans="2:5" x14ac:dyDescent="0.25">
      <c r="B1127" s="37"/>
      <c r="C1127" s="37"/>
      <c r="D1127" s="37"/>
      <c r="E1127" s="37"/>
    </row>
    <row r="1128" spans="2:5" x14ac:dyDescent="0.25">
      <c r="B1128" s="37"/>
      <c r="C1128" s="37"/>
      <c r="D1128" s="37"/>
      <c r="E1128" s="37"/>
    </row>
    <row r="1129" spans="2:5" x14ac:dyDescent="0.25">
      <c r="B1129" s="37"/>
      <c r="C1129" s="37"/>
      <c r="D1129" s="37"/>
      <c r="E1129" s="37"/>
    </row>
    <row r="1130" spans="2:5" x14ac:dyDescent="0.25">
      <c r="B1130" s="37"/>
      <c r="C1130" s="37"/>
      <c r="D1130" s="37"/>
      <c r="E1130" s="37"/>
    </row>
    <row r="1131" spans="2:5" x14ac:dyDescent="0.25">
      <c r="B1131" s="37"/>
      <c r="C1131" s="37"/>
      <c r="D1131" s="37"/>
      <c r="E1131" s="37"/>
    </row>
    <row r="1132" spans="2:5" x14ac:dyDescent="0.25">
      <c r="B1132" s="37"/>
      <c r="C1132" s="37"/>
      <c r="D1132" s="37"/>
      <c r="E1132" s="37"/>
    </row>
    <row r="1133" spans="2:5" x14ac:dyDescent="0.25">
      <c r="B1133" s="37"/>
      <c r="C1133" s="37"/>
      <c r="D1133" s="37"/>
      <c r="E1133" s="37"/>
    </row>
    <row r="1134" spans="2:5" x14ac:dyDescent="0.25">
      <c r="B1134" s="37"/>
      <c r="C1134" s="37"/>
      <c r="D1134" s="37"/>
      <c r="E1134" s="37"/>
    </row>
    <row r="1135" spans="2:5" x14ac:dyDescent="0.25">
      <c r="B1135" s="37"/>
      <c r="C1135" s="37"/>
      <c r="D1135" s="37"/>
      <c r="E1135" s="37"/>
    </row>
    <row r="1136" spans="2:5" x14ac:dyDescent="0.25">
      <c r="B1136" s="37"/>
      <c r="C1136" s="37"/>
      <c r="D1136" s="37"/>
      <c r="E1136" s="37"/>
    </row>
    <row r="1137" spans="2:5" x14ac:dyDescent="0.25">
      <c r="B1137" s="37"/>
      <c r="C1137" s="37"/>
      <c r="D1137" s="37"/>
      <c r="E1137" s="37"/>
    </row>
    <row r="1138" spans="2:5" x14ac:dyDescent="0.25">
      <c r="B1138" s="37"/>
      <c r="C1138" s="37"/>
      <c r="D1138" s="37"/>
      <c r="E1138" s="37"/>
    </row>
    <row r="1139" spans="2:5" x14ac:dyDescent="0.25">
      <c r="B1139" s="37"/>
      <c r="C1139" s="37"/>
      <c r="D1139" s="37"/>
      <c r="E1139" s="37"/>
    </row>
    <row r="1140" spans="2:5" x14ac:dyDescent="0.25">
      <c r="B1140" s="37"/>
      <c r="C1140" s="37"/>
      <c r="D1140" s="37"/>
      <c r="E1140" s="37"/>
    </row>
    <row r="1141" spans="2:5" x14ac:dyDescent="0.25">
      <c r="B1141" s="37"/>
      <c r="C1141" s="37"/>
      <c r="D1141" s="37"/>
      <c r="E1141" s="37"/>
    </row>
    <row r="1142" spans="2:5" x14ac:dyDescent="0.25">
      <c r="B1142" s="37"/>
      <c r="C1142" s="37"/>
      <c r="D1142" s="37"/>
      <c r="E1142" s="37"/>
    </row>
    <row r="1143" spans="2:5" x14ac:dyDescent="0.25">
      <c r="B1143" s="37"/>
      <c r="C1143" s="37"/>
      <c r="D1143" s="37"/>
      <c r="E1143" s="37"/>
    </row>
    <row r="1144" spans="2:5" x14ac:dyDescent="0.25">
      <c r="B1144" s="37"/>
      <c r="C1144" s="37"/>
      <c r="D1144" s="37"/>
      <c r="E1144" s="37"/>
    </row>
    <row r="1145" spans="2:5" x14ac:dyDescent="0.25">
      <c r="B1145" s="37"/>
      <c r="C1145" s="37"/>
      <c r="D1145" s="37"/>
      <c r="E1145" s="37"/>
    </row>
    <row r="1146" spans="2:5" x14ac:dyDescent="0.25">
      <c r="B1146" s="37"/>
      <c r="C1146" s="37"/>
      <c r="D1146" s="37"/>
      <c r="E1146" s="37"/>
    </row>
    <row r="1147" spans="2:5" x14ac:dyDescent="0.25">
      <c r="B1147" s="37"/>
      <c r="C1147" s="37"/>
      <c r="D1147" s="37"/>
      <c r="E1147" s="37"/>
    </row>
    <row r="1148" spans="2:5" x14ac:dyDescent="0.25">
      <c r="B1148" s="37"/>
      <c r="C1148" s="37"/>
      <c r="D1148" s="37"/>
      <c r="E1148" s="37"/>
    </row>
    <row r="1149" spans="2:5" x14ac:dyDescent="0.25">
      <c r="B1149" s="37"/>
      <c r="C1149" s="37"/>
      <c r="D1149" s="37"/>
      <c r="E1149" s="37"/>
    </row>
    <row r="1150" spans="2:5" x14ac:dyDescent="0.25">
      <c r="B1150" s="37"/>
      <c r="C1150" s="37"/>
      <c r="D1150" s="37"/>
      <c r="E1150" s="37"/>
    </row>
    <row r="1151" spans="2:5" x14ac:dyDescent="0.25">
      <c r="B1151" s="37"/>
      <c r="C1151" s="37"/>
      <c r="D1151" s="37"/>
      <c r="E1151" s="37"/>
    </row>
    <row r="1152" spans="2:5" x14ac:dyDescent="0.25">
      <c r="B1152" s="37"/>
      <c r="C1152" s="37"/>
      <c r="D1152" s="37"/>
      <c r="E1152" s="37"/>
    </row>
    <row r="1153" spans="2:5" x14ac:dyDescent="0.25">
      <c r="B1153" s="37"/>
      <c r="C1153" s="37"/>
      <c r="D1153" s="37"/>
      <c r="E1153" s="37"/>
    </row>
    <row r="1154" spans="2:5" x14ac:dyDescent="0.25">
      <c r="B1154" s="37"/>
      <c r="C1154" s="37"/>
      <c r="D1154" s="37"/>
      <c r="E1154" s="37"/>
    </row>
    <row r="1155" spans="2:5" x14ac:dyDescent="0.25">
      <c r="B1155" s="37"/>
      <c r="C1155" s="37"/>
      <c r="D1155" s="37"/>
      <c r="E1155" s="37"/>
    </row>
    <row r="1156" spans="2:5" x14ac:dyDescent="0.25">
      <c r="B1156" s="37"/>
      <c r="C1156" s="37"/>
      <c r="D1156" s="37"/>
      <c r="E1156" s="37"/>
    </row>
    <row r="1157" spans="2:5" x14ac:dyDescent="0.25">
      <c r="B1157" s="37"/>
      <c r="C1157" s="37"/>
      <c r="D1157" s="37"/>
      <c r="E1157" s="37"/>
    </row>
    <row r="1158" spans="2:5" x14ac:dyDescent="0.25">
      <c r="B1158" s="37"/>
      <c r="C1158" s="37"/>
      <c r="D1158" s="37"/>
      <c r="E1158" s="37"/>
    </row>
    <row r="1159" spans="2:5" x14ac:dyDescent="0.25">
      <c r="B1159" s="37"/>
      <c r="C1159" s="37"/>
      <c r="D1159" s="37"/>
      <c r="E1159" s="37"/>
    </row>
    <row r="1160" spans="2:5" x14ac:dyDescent="0.25">
      <c r="B1160" s="37"/>
      <c r="C1160" s="37"/>
      <c r="D1160" s="37"/>
      <c r="E1160" s="37"/>
    </row>
    <row r="1161" spans="2:5" x14ac:dyDescent="0.25">
      <c r="B1161" s="37"/>
      <c r="C1161" s="37"/>
      <c r="D1161" s="37"/>
      <c r="E1161" s="37"/>
    </row>
    <row r="1162" spans="2:5" x14ac:dyDescent="0.25">
      <c r="B1162" s="37"/>
      <c r="C1162" s="37"/>
      <c r="D1162" s="37"/>
      <c r="E1162" s="37"/>
    </row>
    <row r="1163" spans="2:5" x14ac:dyDescent="0.25">
      <c r="B1163" s="37"/>
      <c r="C1163" s="37"/>
      <c r="D1163" s="37"/>
      <c r="E1163" s="37"/>
    </row>
    <row r="1164" spans="2:5" x14ac:dyDescent="0.25">
      <c r="B1164" s="37"/>
      <c r="C1164" s="37"/>
      <c r="D1164" s="37"/>
      <c r="E1164" s="37"/>
    </row>
    <row r="1165" spans="2:5" x14ac:dyDescent="0.25">
      <c r="B1165" s="37"/>
      <c r="C1165" s="37"/>
      <c r="D1165" s="37"/>
      <c r="E1165" s="37"/>
    </row>
    <row r="1166" spans="2:5" x14ac:dyDescent="0.25">
      <c r="B1166" s="37"/>
      <c r="C1166" s="37"/>
      <c r="D1166" s="37"/>
      <c r="E1166" s="37"/>
    </row>
    <row r="1167" spans="2:5" x14ac:dyDescent="0.25">
      <c r="B1167" s="37"/>
      <c r="C1167" s="37"/>
      <c r="D1167" s="37"/>
      <c r="E1167" s="37"/>
    </row>
    <row r="1168" spans="2:5" x14ac:dyDescent="0.25">
      <c r="B1168" s="37"/>
      <c r="C1168" s="37"/>
      <c r="D1168" s="37"/>
      <c r="E1168" s="37"/>
    </row>
    <row r="1169" spans="2:5" x14ac:dyDescent="0.25">
      <c r="B1169" s="37"/>
      <c r="C1169" s="37"/>
      <c r="D1169" s="37"/>
      <c r="E1169" s="37"/>
    </row>
    <row r="1170" spans="2:5" x14ac:dyDescent="0.25">
      <c r="B1170" s="37"/>
      <c r="C1170" s="37"/>
      <c r="D1170" s="37"/>
      <c r="E1170" s="37"/>
    </row>
    <row r="1171" spans="2:5" x14ac:dyDescent="0.25">
      <c r="B1171" s="37"/>
      <c r="C1171" s="37"/>
      <c r="D1171" s="37"/>
      <c r="E1171" s="37"/>
    </row>
    <row r="1172" spans="2:5" x14ac:dyDescent="0.25">
      <c r="B1172" s="37"/>
      <c r="C1172" s="37"/>
      <c r="D1172" s="37"/>
      <c r="E1172" s="37"/>
    </row>
    <row r="1173" spans="2:5" x14ac:dyDescent="0.25">
      <c r="B1173" s="37"/>
      <c r="C1173" s="37"/>
      <c r="D1173" s="37"/>
      <c r="E1173" s="37"/>
    </row>
    <row r="1174" spans="2:5" x14ac:dyDescent="0.25">
      <c r="B1174" s="37"/>
      <c r="C1174" s="37"/>
      <c r="D1174" s="37"/>
      <c r="E1174" s="37"/>
    </row>
    <row r="1175" spans="2:5" x14ac:dyDescent="0.25">
      <c r="B1175" s="37"/>
      <c r="C1175" s="37"/>
      <c r="D1175" s="37"/>
      <c r="E1175" s="37"/>
    </row>
    <row r="1176" spans="2:5" x14ac:dyDescent="0.25">
      <c r="B1176" s="37"/>
      <c r="C1176" s="37"/>
      <c r="D1176" s="37"/>
      <c r="E1176" s="37"/>
    </row>
    <row r="1177" spans="2:5" x14ac:dyDescent="0.25">
      <c r="B1177" s="37"/>
      <c r="C1177" s="37"/>
      <c r="D1177" s="37"/>
      <c r="E1177" s="37"/>
    </row>
    <row r="1178" spans="2:5" x14ac:dyDescent="0.25">
      <c r="B1178" s="37"/>
      <c r="C1178" s="37"/>
      <c r="D1178" s="37"/>
      <c r="E1178" s="37"/>
    </row>
    <row r="1179" spans="2:5" x14ac:dyDescent="0.25">
      <c r="B1179" s="37"/>
      <c r="C1179" s="37"/>
      <c r="D1179" s="37"/>
      <c r="E1179" s="37"/>
    </row>
    <row r="1180" spans="2:5" x14ac:dyDescent="0.25">
      <c r="B1180" s="37"/>
      <c r="C1180" s="37"/>
      <c r="D1180" s="37"/>
      <c r="E1180" s="37"/>
    </row>
    <row r="1181" spans="2:5" x14ac:dyDescent="0.25">
      <c r="B1181" s="37"/>
      <c r="C1181" s="37"/>
      <c r="D1181" s="37"/>
      <c r="E1181" s="37"/>
    </row>
    <row r="1182" spans="2:5" x14ac:dyDescent="0.25">
      <c r="B1182" s="37"/>
      <c r="C1182" s="37"/>
      <c r="D1182" s="37"/>
      <c r="E1182" s="37"/>
    </row>
    <row r="1183" spans="2:5" x14ac:dyDescent="0.25">
      <c r="B1183" s="37"/>
      <c r="C1183" s="37"/>
      <c r="D1183" s="37"/>
      <c r="E1183" s="37"/>
    </row>
    <row r="1184" spans="2:5" x14ac:dyDescent="0.25">
      <c r="B1184" s="37"/>
      <c r="C1184" s="37"/>
      <c r="D1184" s="37"/>
      <c r="E1184" s="37"/>
    </row>
    <row r="1185" spans="2:5" x14ac:dyDescent="0.25">
      <c r="B1185" s="37"/>
      <c r="C1185" s="37"/>
      <c r="D1185" s="37"/>
      <c r="E1185" s="37"/>
    </row>
    <row r="1186" spans="2:5" x14ac:dyDescent="0.25">
      <c r="B1186" s="37"/>
      <c r="C1186" s="37"/>
      <c r="D1186" s="37"/>
      <c r="E1186" s="37"/>
    </row>
    <row r="1187" spans="2:5" x14ac:dyDescent="0.25">
      <c r="B1187" s="37"/>
      <c r="C1187" s="37"/>
      <c r="D1187" s="37"/>
      <c r="E1187" s="37"/>
    </row>
    <row r="1188" spans="2:5" x14ac:dyDescent="0.25">
      <c r="B1188" s="37"/>
      <c r="C1188" s="37"/>
      <c r="D1188" s="37"/>
      <c r="E1188" s="37"/>
    </row>
    <row r="1189" spans="2:5" x14ac:dyDescent="0.25">
      <c r="B1189" s="37"/>
      <c r="C1189" s="37"/>
      <c r="D1189" s="37"/>
      <c r="E1189" s="37"/>
    </row>
    <row r="1190" spans="2:5" x14ac:dyDescent="0.25">
      <c r="B1190" s="37"/>
      <c r="C1190" s="37"/>
      <c r="D1190" s="37"/>
      <c r="E1190" s="37"/>
    </row>
    <row r="1191" spans="2:5" x14ac:dyDescent="0.25">
      <c r="B1191" s="37"/>
      <c r="C1191" s="37"/>
      <c r="D1191" s="37"/>
      <c r="E1191" s="37"/>
    </row>
    <row r="1192" spans="2:5" x14ac:dyDescent="0.25">
      <c r="B1192" s="37"/>
      <c r="C1192" s="37"/>
      <c r="D1192" s="37"/>
      <c r="E1192" s="37"/>
    </row>
    <row r="1193" spans="2:5" x14ac:dyDescent="0.25">
      <c r="B1193" s="37"/>
      <c r="C1193" s="37"/>
      <c r="D1193" s="37"/>
      <c r="E1193" s="37"/>
    </row>
    <row r="1194" spans="2:5" x14ac:dyDescent="0.25">
      <c r="B1194" s="37"/>
      <c r="C1194" s="37"/>
      <c r="D1194" s="37"/>
      <c r="E1194" s="37"/>
    </row>
    <row r="1195" spans="2:5" x14ac:dyDescent="0.25">
      <c r="B1195" s="37"/>
      <c r="C1195" s="37"/>
      <c r="D1195" s="37"/>
      <c r="E1195" s="37"/>
    </row>
    <row r="1196" spans="2:5" x14ac:dyDescent="0.25">
      <c r="B1196" s="37"/>
      <c r="C1196" s="37"/>
      <c r="D1196" s="37"/>
      <c r="E1196" s="37"/>
    </row>
    <row r="1197" spans="2:5" x14ac:dyDescent="0.25">
      <c r="B1197" s="37"/>
      <c r="C1197" s="37"/>
      <c r="D1197" s="37"/>
      <c r="E1197" s="37"/>
    </row>
    <row r="1198" spans="2:5" x14ac:dyDescent="0.25">
      <c r="B1198" s="37"/>
      <c r="C1198" s="37"/>
      <c r="D1198" s="37"/>
      <c r="E1198" s="37"/>
    </row>
    <row r="1199" spans="2:5" x14ac:dyDescent="0.25">
      <c r="B1199" s="37"/>
      <c r="C1199" s="37"/>
      <c r="D1199" s="37"/>
      <c r="E1199" s="37"/>
    </row>
    <row r="1200" spans="2:5" x14ac:dyDescent="0.25">
      <c r="B1200" s="37"/>
      <c r="C1200" s="37"/>
      <c r="D1200" s="37"/>
      <c r="E1200" s="37"/>
    </row>
    <row r="1201" spans="2:5" x14ac:dyDescent="0.25">
      <c r="B1201" s="37"/>
      <c r="C1201" s="37"/>
      <c r="D1201" s="37"/>
      <c r="E1201" s="37"/>
    </row>
    <row r="1202" spans="2:5" x14ac:dyDescent="0.25">
      <c r="B1202" s="37"/>
      <c r="C1202" s="37"/>
      <c r="D1202" s="37"/>
      <c r="E1202" s="37"/>
    </row>
    <row r="1203" spans="2:5" x14ac:dyDescent="0.25">
      <c r="B1203" s="37"/>
      <c r="C1203" s="37"/>
      <c r="D1203" s="37"/>
      <c r="E1203" s="37"/>
    </row>
    <row r="1204" spans="2:5" x14ac:dyDescent="0.25">
      <c r="B1204" s="37"/>
      <c r="C1204" s="37"/>
      <c r="D1204" s="37"/>
      <c r="E1204" s="37"/>
    </row>
    <row r="1205" spans="2:5" x14ac:dyDescent="0.25">
      <c r="B1205" s="37"/>
      <c r="C1205" s="37"/>
      <c r="D1205" s="37"/>
      <c r="E1205" s="37"/>
    </row>
    <row r="1206" spans="2:5" x14ac:dyDescent="0.25">
      <c r="B1206" s="37"/>
      <c r="C1206" s="37"/>
      <c r="D1206" s="37"/>
      <c r="E1206" s="37"/>
    </row>
    <row r="1207" spans="2:5" x14ac:dyDescent="0.25">
      <c r="B1207" s="37"/>
      <c r="C1207" s="37"/>
      <c r="D1207" s="37"/>
      <c r="E1207" s="37"/>
    </row>
    <row r="1208" spans="2:5" x14ac:dyDescent="0.25">
      <c r="B1208" s="37"/>
      <c r="C1208" s="37"/>
      <c r="D1208" s="37"/>
      <c r="E1208" s="37"/>
    </row>
    <row r="1209" spans="2:5" x14ac:dyDescent="0.25">
      <c r="B1209" s="37"/>
      <c r="C1209" s="37"/>
      <c r="D1209" s="37"/>
      <c r="E1209" s="37"/>
    </row>
    <row r="1210" spans="2:5" x14ac:dyDescent="0.25">
      <c r="B1210" s="37"/>
      <c r="C1210" s="37"/>
      <c r="D1210" s="37"/>
      <c r="E1210" s="37"/>
    </row>
    <row r="1211" spans="2:5" x14ac:dyDescent="0.25">
      <c r="B1211" s="37"/>
      <c r="C1211" s="37"/>
      <c r="D1211" s="37"/>
      <c r="E1211" s="37"/>
    </row>
    <row r="1212" spans="2:5" x14ac:dyDescent="0.25">
      <c r="B1212" s="37"/>
      <c r="C1212" s="37"/>
      <c r="D1212" s="37"/>
      <c r="E1212" s="37"/>
    </row>
    <row r="1213" spans="2:5" x14ac:dyDescent="0.25">
      <c r="B1213" s="37"/>
      <c r="C1213" s="37"/>
      <c r="D1213" s="37"/>
      <c r="E1213" s="37"/>
    </row>
    <row r="1214" spans="2:5" x14ac:dyDescent="0.25">
      <c r="B1214" s="37"/>
      <c r="C1214" s="37"/>
      <c r="D1214" s="37"/>
      <c r="E1214" s="37"/>
    </row>
    <row r="1215" spans="2:5" x14ac:dyDescent="0.25">
      <c r="B1215" s="37"/>
      <c r="C1215" s="37"/>
      <c r="D1215" s="37"/>
      <c r="E1215" s="37"/>
    </row>
    <row r="1216" spans="2:5" x14ac:dyDescent="0.25">
      <c r="B1216" s="37"/>
      <c r="C1216" s="37"/>
      <c r="D1216" s="37"/>
      <c r="E1216" s="37"/>
    </row>
    <row r="1217" spans="2:5" x14ac:dyDescent="0.25">
      <c r="B1217" s="37"/>
      <c r="C1217" s="37"/>
      <c r="D1217" s="37"/>
      <c r="E1217" s="37"/>
    </row>
    <row r="1218" spans="2:5" x14ac:dyDescent="0.25">
      <c r="B1218" s="37"/>
      <c r="C1218" s="37"/>
      <c r="D1218" s="37"/>
      <c r="E1218" s="37"/>
    </row>
    <row r="1219" spans="2:5" x14ac:dyDescent="0.25">
      <c r="B1219" s="37"/>
      <c r="C1219" s="37"/>
      <c r="D1219" s="37"/>
      <c r="E1219" s="37"/>
    </row>
    <row r="1220" spans="2:5" x14ac:dyDescent="0.25">
      <c r="B1220" s="37"/>
      <c r="C1220" s="37"/>
      <c r="D1220" s="37"/>
      <c r="E1220" s="37"/>
    </row>
    <row r="1221" spans="2:5" x14ac:dyDescent="0.25">
      <c r="B1221" s="37"/>
      <c r="C1221" s="37"/>
      <c r="D1221" s="37"/>
      <c r="E1221" s="37"/>
    </row>
    <row r="1222" spans="2:5" x14ac:dyDescent="0.25">
      <c r="B1222" s="37"/>
      <c r="C1222" s="37"/>
      <c r="D1222" s="37"/>
      <c r="E1222" s="37"/>
    </row>
    <row r="1223" spans="2:5" x14ac:dyDescent="0.25">
      <c r="B1223" s="37"/>
      <c r="C1223" s="37"/>
      <c r="D1223" s="37"/>
      <c r="E1223" s="37"/>
    </row>
    <row r="1224" spans="2:5" x14ac:dyDescent="0.25">
      <c r="B1224" s="37"/>
      <c r="C1224" s="37"/>
      <c r="D1224" s="37"/>
      <c r="E1224" s="37"/>
    </row>
    <row r="1225" spans="2:5" x14ac:dyDescent="0.25">
      <c r="B1225" s="37"/>
      <c r="C1225" s="37"/>
      <c r="D1225" s="37"/>
      <c r="E1225" s="37"/>
    </row>
    <row r="1226" spans="2:5" x14ac:dyDescent="0.25">
      <c r="B1226" s="37"/>
      <c r="C1226" s="37"/>
      <c r="D1226" s="37"/>
      <c r="E1226" s="37"/>
    </row>
    <row r="1227" spans="2:5" x14ac:dyDescent="0.25">
      <c r="B1227" s="37"/>
      <c r="C1227" s="37"/>
      <c r="D1227" s="37"/>
      <c r="E1227" s="37"/>
    </row>
    <row r="1228" spans="2:5" x14ac:dyDescent="0.25">
      <c r="B1228" s="37"/>
      <c r="C1228" s="37"/>
      <c r="D1228" s="37"/>
      <c r="E1228" s="37"/>
    </row>
    <row r="1229" spans="2:5" x14ac:dyDescent="0.25">
      <c r="B1229" s="37"/>
      <c r="C1229" s="37"/>
      <c r="D1229" s="37"/>
      <c r="E1229" s="37"/>
    </row>
    <row r="1230" spans="2:5" x14ac:dyDescent="0.25">
      <c r="B1230" s="37"/>
      <c r="C1230" s="37"/>
      <c r="D1230" s="37"/>
      <c r="E1230" s="37"/>
    </row>
    <row r="1231" spans="2:5" x14ac:dyDescent="0.25">
      <c r="B1231" s="37"/>
      <c r="C1231" s="37"/>
      <c r="D1231" s="37"/>
      <c r="E1231" s="37"/>
    </row>
    <row r="1232" spans="2:5" x14ac:dyDescent="0.25">
      <c r="B1232" s="37"/>
      <c r="C1232" s="37"/>
      <c r="D1232" s="37"/>
      <c r="E1232" s="37"/>
    </row>
    <row r="1233" spans="2:5" x14ac:dyDescent="0.25">
      <c r="B1233" s="37"/>
      <c r="C1233" s="37"/>
      <c r="D1233" s="37"/>
      <c r="E1233" s="37"/>
    </row>
    <row r="1234" spans="2:5" x14ac:dyDescent="0.25">
      <c r="B1234" s="37"/>
      <c r="C1234" s="37"/>
      <c r="D1234" s="37"/>
      <c r="E1234" s="37"/>
    </row>
    <row r="1235" spans="2:5" x14ac:dyDescent="0.25">
      <c r="B1235" s="37"/>
      <c r="C1235" s="37"/>
      <c r="D1235" s="37"/>
      <c r="E1235" s="37"/>
    </row>
    <row r="1236" spans="2:5" x14ac:dyDescent="0.25">
      <c r="B1236" s="37"/>
      <c r="C1236" s="37"/>
      <c r="D1236" s="37"/>
      <c r="E1236" s="37"/>
    </row>
    <row r="1237" spans="2:5" x14ac:dyDescent="0.25">
      <c r="B1237" s="37"/>
      <c r="C1237" s="37"/>
      <c r="D1237" s="37"/>
      <c r="E1237" s="37"/>
    </row>
    <row r="1238" spans="2:5" x14ac:dyDescent="0.25">
      <c r="B1238" s="37"/>
      <c r="C1238" s="37"/>
      <c r="D1238" s="37"/>
      <c r="E1238" s="37"/>
    </row>
    <row r="1239" spans="2:5" x14ac:dyDescent="0.25">
      <c r="B1239" s="37"/>
      <c r="C1239" s="37"/>
      <c r="D1239" s="37"/>
      <c r="E1239" s="37"/>
    </row>
    <row r="1240" spans="2:5" x14ac:dyDescent="0.25">
      <c r="B1240" s="37"/>
      <c r="C1240" s="37"/>
      <c r="D1240" s="37"/>
      <c r="E1240" s="37"/>
    </row>
    <row r="1241" spans="2:5" x14ac:dyDescent="0.25">
      <c r="B1241" s="37"/>
      <c r="C1241" s="37"/>
      <c r="D1241" s="37"/>
      <c r="E1241" s="37"/>
    </row>
    <row r="1242" spans="2:5" x14ac:dyDescent="0.25">
      <c r="B1242" s="37"/>
      <c r="C1242" s="37"/>
      <c r="D1242" s="37"/>
      <c r="E1242" s="37"/>
    </row>
    <row r="1243" spans="2:5" x14ac:dyDescent="0.25">
      <c r="B1243" s="37"/>
      <c r="C1243" s="37"/>
      <c r="D1243" s="37"/>
      <c r="E1243" s="37"/>
    </row>
    <row r="1244" spans="2:5" x14ac:dyDescent="0.25">
      <c r="B1244" s="37"/>
      <c r="C1244" s="37"/>
      <c r="D1244" s="37"/>
      <c r="E1244" s="37"/>
    </row>
    <row r="1245" spans="2:5" x14ac:dyDescent="0.25">
      <c r="B1245" s="37"/>
      <c r="C1245" s="37"/>
      <c r="D1245" s="37"/>
      <c r="E1245" s="37"/>
    </row>
    <row r="1246" spans="2:5" x14ac:dyDescent="0.25">
      <c r="B1246" s="37"/>
      <c r="C1246" s="37"/>
      <c r="D1246" s="37"/>
      <c r="E1246" s="37"/>
    </row>
    <row r="1247" spans="2:5" x14ac:dyDescent="0.25">
      <c r="B1247" s="37"/>
      <c r="C1247" s="37"/>
      <c r="D1247" s="37"/>
      <c r="E1247" s="37"/>
    </row>
    <row r="1248" spans="2:5" x14ac:dyDescent="0.25">
      <c r="B1248" s="37"/>
      <c r="C1248" s="37"/>
      <c r="D1248" s="37"/>
      <c r="E1248" s="37"/>
    </row>
    <row r="1249" spans="2:5" x14ac:dyDescent="0.25">
      <c r="B1249" s="37"/>
      <c r="C1249" s="37"/>
      <c r="D1249" s="37"/>
      <c r="E1249" s="37"/>
    </row>
    <row r="1250" spans="2:5" x14ac:dyDescent="0.25">
      <c r="B1250" s="37"/>
      <c r="C1250" s="37"/>
      <c r="D1250" s="37"/>
      <c r="E1250" s="37"/>
    </row>
    <row r="1251" spans="2:5" x14ac:dyDescent="0.25">
      <c r="B1251" s="37"/>
      <c r="C1251" s="37"/>
      <c r="D1251" s="37"/>
      <c r="E1251" s="37"/>
    </row>
    <row r="1252" spans="2:5" x14ac:dyDescent="0.25">
      <c r="B1252" s="37"/>
      <c r="C1252" s="37"/>
      <c r="D1252" s="37"/>
      <c r="E1252" s="37"/>
    </row>
    <row r="1253" spans="2:5" x14ac:dyDescent="0.25">
      <c r="B1253" s="37"/>
      <c r="C1253" s="37"/>
      <c r="D1253" s="37"/>
      <c r="E1253" s="37"/>
    </row>
    <row r="1254" spans="2:5" x14ac:dyDescent="0.25">
      <c r="B1254" s="37"/>
      <c r="C1254" s="37"/>
      <c r="D1254" s="37"/>
      <c r="E1254" s="37"/>
    </row>
    <row r="1255" spans="2:5" x14ac:dyDescent="0.25">
      <c r="B1255" s="37"/>
      <c r="C1255" s="37"/>
      <c r="D1255" s="37"/>
      <c r="E1255" s="37"/>
    </row>
    <row r="1256" spans="2:5" x14ac:dyDescent="0.25">
      <c r="B1256" s="37"/>
      <c r="C1256" s="37"/>
      <c r="D1256" s="37"/>
      <c r="E1256" s="37"/>
    </row>
    <row r="1257" spans="2:5" x14ac:dyDescent="0.25">
      <c r="B1257" s="37"/>
      <c r="C1257" s="37"/>
      <c r="D1257" s="37"/>
      <c r="E1257" s="37"/>
    </row>
    <row r="1258" spans="2:5" x14ac:dyDescent="0.25">
      <c r="B1258" s="37"/>
      <c r="C1258" s="37"/>
      <c r="D1258" s="37"/>
      <c r="E1258" s="37"/>
    </row>
    <row r="1259" spans="2:5" x14ac:dyDescent="0.25">
      <c r="B1259" s="37"/>
      <c r="C1259" s="37"/>
      <c r="D1259" s="37"/>
      <c r="E1259" s="37"/>
    </row>
    <row r="1260" spans="2:5" x14ac:dyDescent="0.25">
      <c r="B1260" s="37"/>
      <c r="C1260" s="37"/>
      <c r="D1260" s="37"/>
      <c r="E1260" s="37"/>
    </row>
    <row r="1261" spans="2:5" x14ac:dyDescent="0.25">
      <c r="B1261" s="37"/>
      <c r="C1261" s="37"/>
      <c r="D1261" s="37"/>
      <c r="E1261" s="37"/>
    </row>
    <row r="1262" spans="2:5" x14ac:dyDescent="0.25">
      <c r="B1262" s="37"/>
      <c r="C1262" s="37"/>
      <c r="D1262" s="37"/>
      <c r="E1262" s="37"/>
    </row>
    <row r="1263" spans="2:5" x14ac:dyDescent="0.25">
      <c r="B1263" s="37"/>
      <c r="C1263" s="37"/>
      <c r="D1263" s="37"/>
      <c r="E1263" s="37"/>
    </row>
    <row r="1264" spans="2:5" x14ac:dyDescent="0.25">
      <c r="B1264" s="37"/>
      <c r="C1264" s="37"/>
      <c r="D1264" s="37"/>
      <c r="E1264" s="37"/>
    </row>
    <row r="1265" spans="2:5" x14ac:dyDescent="0.25">
      <c r="B1265" s="37"/>
      <c r="C1265" s="37"/>
      <c r="D1265" s="37"/>
      <c r="E1265" s="37"/>
    </row>
    <row r="1266" spans="2:5" x14ac:dyDescent="0.25">
      <c r="B1266" s="37"/>
      <c r="C1266" s="37"/>
      <c r="D1266" s="37"/>
      <c r="E1266" s="37"/>
    </row>
    <row r="1267" spans="2:5" x14ac:dyDescent="0.25">
      <c r="B1267" s="37"/>
      <c r="C1267" s="37"/>
      <c r="D1267" s="37"/>
      <c r="E1267" s="37"/>
    </row>
    <row r="1268" spans="2:5" x14ac:dyDescent="0.25">
      <c r="B1268" s="37"/>
      <c r="C1268" s="37"/>
      <c r="D1268" s="37"/>
      <c r="E1268" s="37"/>
    </row>
    <row r="1269" spans="2:5" x14ac:dyDescent="0.25">
      <c r="B1269" s="37"/>
      <c r="C1269" s="37"/>
      <c r="D1269" s="37"/>
      <c r="E1269" s="37"/>
    </row>
    <row r="1270" spans="2:5" x14ac:dyDescent="0.25">
      <c r="B1270" s="37"/>
      <c r="C1270" s="37"/>
      <c r="D1270" s="37"/>
      <c r="E1270" s="37"/>
    </row>
    <row r="1271" spans="2:5" x14ac:dyDescent="0.25">
      <c r="B1271" s="37"/>
      <c r="C1271" s="37"/>
      <c r="D1271" s="37"/>
      <c r="E1271" s="37"/>
    </row>
    <row r="1272" spans="2:5" x14ac:dyDescent="0.25">
      <c r="B1272" s="37"/>
      <c r="C1272" s="37"/>
      <c r="D1272" s="37"/>
      <c r="E1272" s="37"/>
    </row>
    <row r="1273" spans="2:5" x14ac:dyDescent="0.25">
      <c r="B1273" s="37"/>
      <c r="C1273" s="37"/>
      <c r="D1273" s="37"/>
      <c r="E1273" s="37"/>
    </row>
    <row r="1274" spans="2:5" x14ac:dyDescent="0.25">
      <c r="B1274" s="37"/>
      <c r="C1274" s="37"/>
      <c r="D1274" s="37"/>
      <c r="E1274" s="37"/>
    </row>
    <row r="1275" spans="2:5" x14ac:dyDescent="0.25">
      <c r="B1275" s="37"/>
      <c r="C1275" s="37"/>
      <c r="D1275" s="37"/>
      <c r="E1275" s="37"/>
    </row>
    <row r="1276" spans="2:5" x14ac:dyDescent="0.25">
      <c r="B1276" s="37"/>
      <c r="C1276" s="37"/>
      <c r="D1276" s="37"/>
      <c r="E1276" s="37"/>
    </row>
    <row r="1277" spans="2:5" x14ac:dyDescent="0.25">
      <c r="B1277" s="37"/>
      <c r="C1277" s="37"/>
      <c r="D1277" s="37"/>
      <c r="E1277" s="37"/>
    </row>
    <row r="1278" spans="2:5" x14ac:dyDescent="0.25">
      <c r="B1278" s="37"/>
      <c r="C1278" s="37"/>
      <c r="D1278" s="37"/>
      <c r="E1278" s="37"/>
    </row>
    <row r="1279" spans="2:5" x14ac:dyDescent="0.25">
      <c r="B1279" s="37"/>
      <c r="C1279" s="37"/>
      <c r="D1279" s="37"/>
      <c r="E1279" s="37"/>
    </row>
    <row r="1280" spans="2:5" x14ac:dyDescent="0.25">
      <c r="B1280" s="37"/>
      <c r="C1280" s="37"/>
      <c r="D1280" s="37"/>
      <c r="E1280" s="37"/>
    </row>
    <row r="1281" spans="2:5" x14ac:dyDescent="0.25">
      <c r="B1281" s="37"/>
      <c r="C1281" s="37"/>
      <c r="D1281" s="37"/>
      <c r="E1281" s="37"/>
    </row>
    <row r="1282" spans="2:5" x14ac:dyDescent="0.25">
      <c r="B1282" s="37"/>
      <c r="C1282" s="37"/>
      <c r="D1282" s="37"/>
      <c r="E1282" s="37"/>
    </row>
    <row r="1283" spans="2:5" x14ac:dyDescent="0.25">
      <c r="B1283" s="37"/>
      <c r="C1283" s="37"/>
      <c r="D1283" s="37"/>
      <c r="E1283" s="37"/>
    </row>
    <row r="1284" spans="2:5" x14ac:dyDescent="0.25">
      <c r="B1284" s="37"/>
      <c r="C1284" s="37"/>
      <c r="D1284" s="37"/>
      <c r="E1284" s="37"/>
    </row>
    <row r="1285" spans="2:5" x14ac:dyDescent="0.25">
      <c r="B1285" s="37"/>
      <c r="C1285" s="37"/>
      <c r="D1285" s="37"/>
      <c r="E1285" s="37"/>
    </row>
    <row r="1286" spans="2:5" x14ac:dyDescent="0.25">
      <c r="B1286" s="37"/>
      <c r="C1286" s="37"/>
      <c r="D1286" s="37"/>
      <c r="E1286" s="37"/>
    </row>
    <row r="1287" spans="2:5" x14ac:dyDescent="0.25">
      <c r="B1287" s="37"/>
      <c r="C1287" s="37"/>
      <c r="D1287" s="37"/>
      <c r="E1287" s="37"/>
    </row>
    <row r="1288" spans="2:5" x14ac:dyDescent="0.25">
      <c r="B1288" s="37"/>
      <c r="C1288" s="37"/>
      <c r="D1288" s="37"/>
      <c r="E1288" s="37"/>
    </row>
    <row r="1289" spans="2:5" x14ac:dyDescent="0.25">
      <c r="B1289" s="37"/>
      <c r="C1289" s="37"/>
      <c r="D1289" s="37"/>
      <c r="E1289" s="37"/>
    </row>
    <row r="1290" spans="2:5" x14ac:dyDescent="0.25">
      <c r="B1290" s="37"/>
      <c r="C1290" s="37"/>
      <c r="D1290" s="37"/>
      <c r="E1290" s="37"/>
    </row>
    <row r="1291" spans="2:5" x14ac:dyDescent="0.25">
      <c r="B1291" s="37"/>
      <c r="C1291" s="37"/>
      <c r="D1291" s="37"/>
      <c r="E1291" s="37"/>
    </row>
    <row r="1292" spans="2:5" x14ac:dyDescent="0.25">
      <c r="B1292" s="37"/>
      <c r="C1292" s="37"/>
      <c r="D1292" s="37"/>
      <c r="E1292" s="37"/>
    </row>
    <row r="1293" spans="2:5" x14ac:dyDescent="0.25">
      <c r="B1293" s="37"/>
      <c r="C1293" s="37"/>
      <c r="D1293" s="37"/>
      <c r="E1293" s="37"/>
    </row>
    <row r="1294" spans="2:5" x14ac:dyDescent="0.25">
      <c r="B1294" s="37"/>
      <c r="C1294" s="37"/>
      <c r="D1294" s="37"/>
      <c r="E1294" s="37"/>
    </row>
    <row r="1295" spans="2:5" x14ac:dyDescent="0.25">
      <c r="B1295" s="37"/>
      <c r="C1295" s="37"/>
      <c r="D1295" s="37"/>
      <c r="E1295" s="37"/>
    </row>
    <row r="1296" spans="2:5" x14ac:dyDescent="0.25">
      <c r="B1296" s="37"/>
      <c r="C1296" s="37"/>
      <c r="D1296" s="37"/>
      <c r="E1296" s="37"/>
    </row>
    <row r="1297" spans="2:5" x14ac:dyDescent="0.25">
      <c r="B1297" s="37"/>
      <c r="C1297" s="37"/>
      <c r="D1297" s="37"/>
      <c r="E1297" s="37"/>
    </row>
    <row r="1298" spans="2:5" x14ac:dyDescent="0.25">
      <c r="B1298" s="37"/>
      <c r="C1298" s="37"/>
      <c r="D1298" s="37"/>
      <c r="E1298" s="37"/>
    </row>
    <row r="1299" spans="2:5" x14ac:dyDescent="0.25">
      <c r="B1299" s="37"/>
      <c r="C1299" s="37"/>
      <c r="D1299" s="37"/>
      <c r="E1299" s="37"/>
    </row>
    <row r="1300" spans="2:5" x14ac:dyDescent="0.25">
      <c r="B1300" s="37"/>
      <c r="C1300" s="37"/>
      <c r="D1300" s="37"/>
      <c r="E1300" s="37"/>
    </row>
    <row r="1301" spans="2:5" x14ac:dyDescent="0.25">
      <c r="B1301" s="37"/>
      <c r="C1301" s="37"/>
      <c r="D1301" s="37"/>
      <c r="E1301" s="37"/>
    </row>
    <row r="1302" spans="2:5" x14ac:dyDescent="0.25">
      <c r="B1302" s="37"/>
      <c r="C1302" s="37"/>
      <c r="D1302" s="37"/>
      <c r="E1302" s="37"/>
    </row>
    <row r="1303" spans="2:5" x14ac:dyDescent="0.25">
      <c r="B1303" s="37"/>
      <c r="C1303" s="37"/>
      <c r="D1303" s="37"/>
      <c r="E1303" s="37"/>
    </row>
    <row r="1304" spans="2:5" x14ac:dyDescent="0.25">
      <c r="B1304" s="37"/>
      <c r="C1304" s="37"/>
      <c r="D1304" s="37"/>
      <c r="E1304" s="37"/>
    </row>
    <row r="1305" spans="2:5" x14ac:dyDescent="0.25">
      <c r="B1305" s="37"/>
      <c r="C1305" s="37"/>
      <c r="D1305" s="37"/>
      <c r="E1305" s="37"/>
    </row>
    <row r="1306" spans="2:5" x14ac:dyDescent="0.25">
      <c r="B1306" s="37"/>
      <c r="C1306" s="37"/>
      <c r="D1306" s="37"/>
      <c r="E1306" s="37"/>
    </row>
    <row r="1307" spans="2:5" x14ac:dyDescent="0.25">
      <c r="B1307" s="37"/>
      <c r="C1307" s="37"/>
      <c r="D1307" s="37"/>
      <c r="E1307" s="37"/>
    </row>
    <row r="1308" spans="2:5" x14ac:dyDescent="0.25">
      <c r="B1308" s="37"/>
      <c r="C1308" s="37"/>
      <c r="D1308" s="37"/>
      <c r="E1308" s="37"/>
    </row>
    <row r="1309" spans="2:5" x14ac:dyDescent="0.25">
      <c r="B1309" s="37"/>
      <c r="C1309" s="37"/>
      <c r="D1309" s="37"/>
      <c r="E1309" s="37"/>
    </row>
    <row r="1310" spans="2:5" x14ac:dyDescent="0.25">
      <c r="B1310" s="37"/>
      <c r="C1310" s="37"/>
      <c r="D1310" s="37"/>
      <c r="E1310" s="37"/>
    </row>
    <row r="1311" spans="2:5" x14ac:dyDescent="0.25">
      <c r="B1311" s="37"/>
      <c r="C1311" s="37"/>
      <c r="D1311" s="37"/>
      <c r="E1311" s="37"/>
    </row>
    <row r="1312" spans="2:5" x14ac:dyDescent="0.25">
      <c r="B1312" s="37"/>
      <c r="C1312" s="37"/>
      <c r="D1312" s="37"/>
      <c r="E1312" s="37"/>
    </row>
    <row r="1313" spans="2:5" x14ac:dyDescent="0.25">
      <c r="B1313" s="37"/>
      <c r="C1313" s="37"/>
      <c r="D1313" s="37"/>
      <c r="E1313" s="37"/>
    </row>
    <row r="1314" spans="2:5" x14ac:dyDescent="0.25">
      <c r="B1314" s="37"/>
      <c r="C1314" s="37"/>
      <c r="D1314" s="37"/>
      <c r="E1314" s="37"/>
    </row>
    <row r="1315" spans="2:5" x14ac:dyDescent="0.25">
      <c r="B1315" s="37"/>
      <c r="C1315" s="37"/>
      <c r="D1315" s="37"/>
      <c r="E1315" s="37"/>
    </row>
    <row r="1316" spans="2:5" x14ac:dyDescent="0.25">
      <c r="B1316" s="37"/>
      <c r="C1316" s="37"/>
      <c r="D1316" s="37"/>
      <c r="E1316" s="37"/>
    </row>
    <row r="1317" spans="2:5" x14ac:dyDescent="0.25">
      <c r="B1317" s="37"/>
      <c r="C1317" s="37"/>
      <c r="D1317" s="37"/>
      <c r="E1317" s="37"/>
    </row>
    <row r="1318" spans="2:5" x14ac:dyDescent="0.25">
      <c r="B1318" s="37"/>
      <c r="C1318" s="37"/>
      <c r="D1318" s="37"/>
      <c r="E1318" s="37"/>
    </row>
    <row r="1319" spans="2:5" x14ac:dyDescent="0.25">
      <c r="B1319" s="37"/>
      <c r="C1319" s="37"/>
      <c r="D1319" s="37"/>
      <c r="E1319" s="37"/>
    </row>
    <row r="1320" spans="2:5" x14ac:dyDescent="0.25">
      <c r="B1320" s="37"/>
      <c r="C1320" s="37"/>
      <c r="D1320" s="37"/>
      <c r="E1320" s="37"/>
    </row>
    <row r="1321" spans="2:5" x14ac:dyDescent="0.25">
      <c r="B1321" s="37"/>
      <c r="C1321" s="37"/>
      <c r="D1321" s="37"/>
      <c r="E1321" s="37"/>
    </row>
    <row r="1322" spans="2:5" x14ac:dyDescent="0.25">
      <c r="B1322" s="37"/>
      <c r="C1322" s="37"/>
      <c r="D1322" s="37"/>
      <c r="E1322" s="37"/>
    </row>
    <row r="1323" spans="2:5" x14ac:dyDescent="0.25">
      <c r="B1323" s="37"/>
      <c r="C1323" s="37"/>
      <c r="D1323" s="37"/>
      <c r="E1323" s="37"/>
    </row>
    <row r="1324" spans="2:5" x14ac:dyDescent="0.25">
      <c r="B1324" s="37"/>
      <c r="C1324" s="37"/>
      <c r="D1324" s="37"/>
      <c r="E1324" s="37"/>
    </row>
    <row r="1325" spans="2:5" x14ac:dyDescent="0.25">
      <c r="B1325" s="37"/>
      <c r="C1325" s="37"/>
      <c r="D1325" s="37"/>
      <c r="E1325" s="37"/>
    </row>
    <row r="1326" spans="2:5" x14ac:dyDescent="0.25">
      <c r="B1326" s="37"/>
      <c r="C1326" s="37"/>
      <c r="D1326" s="37"/>
      <c r="E1326" s="37"/>
    </row>
    <row r="1327" spans="2:5" x14ac:dyDescent="0.25">
      <c r="B1327" s="37"/>
      <c r="C1327" s="37"/>
      <c r="D1327" s="37"/>
      <c r="E1327" s="37"/>
    </row>
    <row r="1328" spans="2:5" x14ac:dyDescent="0.25">
      <c r="B1328" s="37"/>
      <c r="C1328" s="37"/>
      <c r="D1328" s="37"/>
      <c r="E1328" s="37"/>
    </row>
    <row r="1329" spans="2:5" x14ac:dyDescent="0.25">
      <c r="B1329" s="37"/>
      <c r="C1329" s="37"/>
      <c r="D1329" s="37"/>
      <c r="E1329" s="37"/>
    </row>
    <row r="1330" spans="2:5" x14ac:dyDescent="0.25">
      <c r="B1330" s="37"/>
      <c r="C1330" s="37"/>
      <c r="D1330" s="37"/>
      <c r="E1330" s="37"/>
    </row>
    <row r="1331" spans="2:5" x14ac:dyDescent="0.25">
      <c r="B1331" s="37"/>
      <c r="C1331" s="37"/>
      <c r="D1331" s="37"/>
      <c r="E1331" s="37"/>
    </row>
    <row r="1332" spans="2:5" x14ac:dyDescent="0.25">
      <c r="B1332" s="37"/>
      <c r="C1332" s="37"/>
      <c r="D1332" s="37"/>
      <c r="E1332" s="37"/>
    </row>
    <row r="1333" spans="2:5" x14ac:dyDescent="0.25">
      <c r="B1333" s="37"/>
      <c r="C1333" s="37"/>
      <c r="D1333" s="37"/>
      <c r="E1333" s="37"/>
    </row>
    <row r="1334" spans="2:5" x14ac:dyDescent="0.25">
      <c r="B1334" s="37"/>
      <c r="C1334" s="37"/>
      <c r="D1334" s="37"/>
      <c r="E1334" s="37"/>
    </row>
    <row r="1335" spans="2:5" x14ac:dyDescent="0.25">
      <c r="B1335" s="37"/>
      <c r="C1335" s="37"/>
      <c r="D1335" s="37"/>
      <c r="E1335" s="37"/>
    </row>
    <row r="1336" spans="2:5" x14ac:dyDescent="0.25">
      <c r="B1336" s="37"/>
      <c r="C1336" s="37"/>
      <c r="D1336" s="37"/>
      <c r="E1336" s="37"/>
    </row>
    <row r="1337" spans="2:5" x14ac:dyDescent="0.25">
      <c r="B1337" s="37"/>
      <c r="C1337" s="37"/>
      <c r="D1337" s="37"/>
      <c r="E1337" s="37"/>
    </row>
    <row r="1338" spans="2:5" x14ac:dyDescent="0.25">
      <c r="B1338" s="37"/>
      <c r="C1338" s="37"/>
      <c r="D1338" s="37"/>
      <c r="E1338" s="37"/>
    </row>
    <row r="1339" spans="2:5" x14ac:dyDescent="0.25">
      <c r="B1339" s="37"/>
      <c r="C1339" s="37"/>
      <c r="D1339" s="37"/>
      <c r="E1339" s="37"/>
    </row>
    <row r="1340" spans="2:5" x14ac:dyDescent="0.25">
      <c r="B1340" s="37"/>
      <c r="C1340" s="37"/>
      <c r="D1340" s="37"/>
      <c r="E1340" s="37"/>
    </row>
    <row r="1341" spans="2:5" x14ac:dyDescent="0.25">
      <c r="B1341" s="37"/>
      <c r="C1341" s="37"/>
      <c r="D1341" s="37"/>
      <c r="E1341" s="37"/>
    </row>
    <row r="1342" spans="2:5" x14ac:dyDescent="0.25">
      <c r="B1342" s="37"/>
      <c r="C1342" s="37"/>
      <c r="D1342" s="37"/>
      <c r="E1342" s="37"/>
    </row>
    <row r="1343" spans="2:5" x14ac:dyDescent="0.25">
      <c r="B1343" s="37"/>
      <c r="C1343" s="37"/>
      <c r="D1343" s="37"/>
      <c r="E1343" s="37"/>
    </row>
    <row r="1344" spans="2:5" x14ac:dyDescent="0.25">
      <c r="B1344" s="37"/>
      <c r="C1344" s="37"/>
      <c r="D1344" s="37"/>
      <c r="E1344" s="37"/>
    </row>
    <row r="1345" spans="2:5" x14ac:dyDescent="0.25">
      <c r="B1345" s="37"/>
      <c r="C1345" s="37"/>
      <c r="D1345" s="37"/>
      <c r="E1345" s="37"/>
    </row>
    <row r="1346" spans="2:5" x14ac:dyDescent="0.25">
      <c r="B1346" s="37"/>
      <c r="C1346" s="37"/>
      <c r="D1346" s="37"/>
      <c r="E1346" s="37"/>
    </row>
    <row r="1347" spans="2:5" x14ac:dyDescent="0.25">
      <c r="B1347" s="37"/>
      <c r="C1347" s="37"/>
      <c r="D1347" s="37"/>
      <c r="E1347" s="37"/>
    </row>
    <row r="1348" spans="2:5" x14ac:dyDescent="0.25">
      <c r="B1348" s="37"/>
      <c r="C1348" s="37"/>
      <c r="D1348" s="37"/>
      <c r="E1348" s="37"/>
    </row>
    <row r="1349" spans="2:5" x14ac:dyDescent="0.25">
      <c r="B1349" s="37"/>
      <c r="C1349" s="37"/>
      <c r="D1349" s="37"/>
      <c r="E1349" s="37"/>
    </row>
    <row r="1350" spans="2:5" x14ac:dyDescent="0.25">
      <c r="B1350" s="37"/>
      <c r="C1350" s="37"/>
      <c r="D1350" s="37"/>
      <c r="E1350" s="37"/>
    </row>
    <row r="1351" spans="2:5" x14ac:dyDescent="0.25">
      <c r="B1351" s="37"/>
      <c r="C1351" s="37"/>
      <c r="D1351" s="37"/>
      <c r="E1351" s="37"/>
    </row>
    <row r="1352" spans="2:5" x14ac:dyDescent="0.25">
      <c r="B1352" s="37"/>
      <c r="C1352" s="37"/>
      <c r="D1352" s="37"/>
      <c r="E1352" s="37"/>
    </row>
    <row r="1353" spans="2:5" x14ac:dyDescent="0.25">
      <c r="B1353" s="37"/>
      <c r="C1353" s="37"/>
      <c r="D1353" s="37"/>
      <c r="E1353" s="37"/>
    </row>
    <row r="1354" spans="2:5" x14ac:dyDescent="0.25">
      <c r="B1354" s="37"/>
      <c r="C1354" s="37"/>
      <c r="D1354" s="37"/>
      <c r="E1354" s="37"/>
    </row>
    <row r="1355" spans="2:5" x14ac:dyDescent="0.25">
      <c r="B1355" s="37"/>
      <c r="C1355" s="37"/>
      <c r="D1355" s="37"/>
      <c r="E1355" s="37"/>
    </row>
    <row r="1356" spans="2:5" x14ac:dyDescent="0.25">
      <c r="B1356" s="37"/>
      <c r="C1356" s="37"/>
      <c r="D1356" s="37"/>
      <c r="E1356" s="37"/>
    </row>
    <row r="1357" spans="2:5" x14ac:dyDescent="0.25">
      <c r="B1357" s="37"/>
      <c r="C1357" s="37"/>
      <c r="D1357" s="37"/>
      <c r="E1357" s="37"/>
    </row>
    <row r="1358" spans="2:5" x14ac:dyDescent="0.25">
      <c r="B1358" s="37"/>
      <c r="C1358" s="37"/>
      <c r="D1358" s="37"/>
      <c r="E1358" s="37"/>
    </row>
    <row r="1359" spans="2:5" x14ac:dyDescent="0.25">
      <c r="B1359" s="37"/>
      <c r="C1359" s="37"/>
      <c r="D1359" s="37"/>
      <c r="E1359" s="37"/>
    </row>
    <row r="1360" spans="2:5" x14ac:dyDescent="0.25">
      <c r="B1360" s="37"/>
      <c r="C1360" s="37"/>
      <c r="D1360" s="37"/>
      <c r="E1360" s="37"/>
    </row>
    <row r="1361" spans="2:5" x14ac:dyDescent="0.25">
      <c r="B1361" s="37"/>
      <c r="C1361" s="37"/>
      <c r="D1361" s="37"/>
      <c r="E1361" s="37"/>
    </row>
    <row r="1362" spans="2:5" x14ac:dyDescent="0.25">
      <c r="B1362" s="37"/>
      <c r="C1362" s="37"/>
      <c r="D1362" s="37"/>
      <c r="E1362" s="37"/>
    </row>
    <row r="1363" spans="2:5" x14ac:dyDescent="0.25">
      <c r="B1363" s="37"/>
      <c r="C1363" s="37"/>
      <c r="D1363" s="37"/>
      <c r="E1363" s="37"/>
    </row>
    <row r="1364" spans="2:5" x14ac:dyDescent="0.25">
      <c r="B1364" s="37"/>
      <c r="C1364" s="37"/>
      <c r="D1364" s="37"/>
      <c r="E1364" s="37"/>
    </row>
    <row r="1365" spans="2:5" x14ac:dyDescent="0.25">
      <c r="B1365" s="37"/>
      <c r="C1365" s="37"/>
      <c r="D1365" s="37"/>
      <c r="E1365" s="37"/>
    </row>
    <row r="1366" spans="2:5" x14ac:dyDescent="0.25">
      <c r="B1366" s="37"/>
      <c r="C1366" s="37"/>
      <c r="D1366" s="37"/>
      <c r="E1366" s="37"/>
    </row>
    <row r="1367" spans="2:5" x14ac:dyDescent="0.25">
      <c r="B1367" s="37"/>
      <c r="C1367" s="37"/>
      <c r="D1367" s="37"/>
      <c r="E1367" s="37"/>
    </row>
    <row r="1368" spans="2:5" x14ac:dyDescent="0.25">
      <c r="B1368" s="37"/>
      <c r="C1368" s="37"/>
      <c r="D1368" s="37"/>
      <c r="E1368" s="37"/>
    </row>
    <row r="1369" spans="2:5" x14ac:dyDescent="0.25">
      <c r="B1369" s="37"/>
      <c r="C1369" s="37"/>
      <c r="D1369" s="37"/>
      <c r="E1369" s="37"/>
    </row>
    <row r="1370" spans="2:5" x14ac:dyDescent="0.25">
      <c r="B1370" s="37"/>
      <c r="C1370" s="37"/>
      <c r="D1370" s="37"/>
      <c r="E1370" s="37"/>
    </row>
    <row r="1371" spans="2:5" x14ac:dyDescent="0.25">
      <c r="B1371" s="37"/>
      <c r="C1371" s="37"/>
      <c r="D1371" s="37"/>
      <c r="E1371" s="37"/>
    </row>
    <row r="1372" spans="2:5" x14ac:dyDescent="0.25">
      <c r="B1372" s="37"/>
      <c r="C1372" s="37"/>
      <c r="D1372" s="37"/>
      <c r="E1372" s="37"/>
    </row>
    <row r="1373" spans="2:5" x14ac:dyDescent="0.25">
      <c r="B1373" s="37"/>
      <c r="C1373" s="37"/>
      <c r="D1373" s="37"/>
      <c r="E1373" s="37"/>
    </row>
    <row r="1374" spans="2:5" x14ac:dyDescent="0.25">
      <c r="B1374" s="37"/>
      <c r="C1374" s="37"/>
      <c r="D1374" s="37"/>
      <c r="E1374" s="37"/>
    </row>
    <row r="1375" spans="2:5" x14ac:dyDescent="0.25">
      <c r="B1375" s="37"/>
      <c r="C1375" s="37"/>
      <c r="D1375" s="37"/>
      <c r="E1375" s="37"/>
    </row>
    <row r="1376" spans="2:5" x14ac:dyDescent="0.25">
      <c r="B1376" s="37"/>
      <c r="C1376" s="37"/>
      <c r="D1376" s="37"/>
      <c r="E1376" s="37"/>
    </row>
    <row r="1377" spans="2:5" x14ac:dyDescent="0.25">
      <c r="B1377" s="37"/>
      <c r="C1377" s="37"/>
      <c r="D1377" s="37"/>
      <c r="E1377" s="37"/>
    </row>
    <row r="1378" spans="2:5" x14ac:dyDescent="0.25">
      <c r="B1378" s="37"/>
      <c r="C1378" s="37"/>
      <c r="D1378" s="37"/>
      <c r="E1378" s="37"/>
    </row>
    <row r="1379" spans="2:5" x14ac:dyDescent="0.25">
      <c r="B1379" s="37"/>
      <c r="C1379" s="37"/>
      <c r="D1379" s="37"/>
      <c r="E1379" s="37"/>
    </row>
    <row r="1380" spans="2:5" x14ac:dyDescent="0.25">
      <c r="B1380" s="37"/>
      <c r="C1380" s="37"/>
      <c r="D1380" s="37"/>
      <c r="E1380" s="37"/>
    </row>
    <row r="1381" spans="2:5" x14ac:dyDescent="0.25">
      <c r="B1381" s="37"/>
      <c r="C1381" s="37"/>
      <c r="D1381" s="37"/>
      <c r="E1381" s="37"/>
    </row>
    <row r="1382" spans="2:5" x14ac:dyDescent="0.25">
      <c r="B1382" s="37"/>
      <c r="C1382" s="37"/>
      <c r="D1382" s="37"/>
      <c r="E1382" s="37"/>
    </row>
    <row r="1383" spans="2:5" x14ac:dyDescent="0.25">
      <c r="B1383" s="37"/>
      <c r="C1383" s="37"/>
      <c r="D1383" s="37"/>
      <c r="E1383" s="37"/>
    </row>
    <row r="1384" spans="2:5" x14ac:dyDescent="0.25">
      <c r="B1384" s="37"/>
      <c r="C1384" s="37"/>
      <c r="D1384" s="37"/>
      <c r="E1384" s="37"/>
    </row>
    <row r="1385" spans="2:5" x14ac:dyDescent="0.25">
      <c r="B1385" s="37"/>
      <c r="C1385" s="37"/>
      <c r="D1385" s="37"/>
      <c r="E1385" s="37"/>
    </row>
    <row r="1386" spans="2:5" x14ac:dyDescent="0.25">
      <c r="B1386" s="37"/>
      <c r="C1386" s="37"/>
      <c r="D1386" s="37"/>
      <c r="E1386" s="37"/>
    </row>
    <row r="1387" spans="2:5" x14ac:dyDescent="0.25">
      <c r="B1387" s="37"/>
      <c r="C1387" s="37"/>
      <c r="D1387" s="37"/>
      <c r="E1387" s="37"/>
    </row>
    <row r="1388" spans="2:5" x14ac:dyDescent="0.25">
      <c r="B1388" s="37"/>
      <c r="C1388" s="37"/>
      <c r="D1388" s="37"/>
      <c r="E1388" s="37"/>
    </row>
    <row r="1389" spans="2:5" x14ac:dyDescent="0.25">
      <c r="B1389" s="37"/>
      <c r="C1389" s="37"/>
      <c r="D1389" s="37"/>
      <c r="E1389" s="37"/>
    </row>
    <row r="1390" spans="2:5" x14ac:dyDescent="0.25">
      <c r="B1390" s="37"/>
      <c r="C1390" s="37"/>
      <c r="D1390" s="37"/>
      <c r="E1390" s="37"/>
    </row>
    <row r="1391" spans="2:5" x14ac:dyDescent="0.25">
      <c r="B1391" s="37"/>
      <c r="C1391" s="37"/>
      <c r="D1391" s="37"/>
      <c r="E1391" s="37"/>
    </row>
    <row r="1392" spans="2:5" x14ac:dyDescent="0.25">
      <c r="B1392" s="37"/>
      <c r="C1392" s="37"/>
      <c r="D1392" s="37"/>
      <c r="E1392" s="37"/>
    </row>
    <row r="1393" spans="2:5" x14ac:dyDescent="0.25">
      <c r="B1393" s="37"/>
      <c r="C1393" s="37"/>
      <c r="D1393" s="37"/>
      <c r="E1393" s="37"/>
    </row>
    <row r="1394" spans="2:5" x14ac:dyDescent="0.25">
      <c r="B1394" s="37"/>
      <c r="C1394" s="37"/>
      <c r="D1394" s="37"/>
      <c r="E1394" s="37"/>
    </row>
    <row r="1395" spans="2:5" x14ac:dyDescent="0.25">
      <c r="B1395" s="37"/>
      <c r="C1395" s="37"/>
      <c r="D1395" s="37"/>
      <c r="E1395" s="37"/>
    </row>
    <row r="1396" spans="2:5" x14ac:dyDescent="0.25">
      <c r="B1396" s="37"/>
      <c r="C1396" s="37"/>
      <c r="D1396" s="37"/>
      <c r="E1396" s="37"/>
    </row>
    <row r="1397" spans="2:5" x14ac:dyDescent="0.25">
      <c r="B1397" s="37"/>
      <c r="C1397" s="37"/>
      <c r="D1397" s="37"/>
      <c r="E1397" s="37"/>
    </row>
    <row r="1398" spans="2:5" x14ac:dyDescent="0.25">
      <c r="B1398" s="37"/>
      <c r="C1398" s="37"/>
      <c r="D1398" s="37"/>
      <c r="E1398" s="37"/>
    </row>
    <row r="1399" spans="2:5" x14ac:dyDescent="0.25">
      <c r="B1399" s="37"/>
      <c r="C1399" s="37"/>
      <c r="D1399" s="37"/>
      <c r="E1399" s="37"/>
    </row>
    <row r="1400" spans="2:5" x14ac:dyDescent="0.25">
      <c r="C1400" s="37"/>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workbookViewId="0"/>
  </sheetViews>
  <sheetFormatPr defaultColWidth="11" defaultRowHeight="15.75" x14ac:dyDescent="0.25"/>
  <cols>
    <col min="1" max="1" width="21" customWidth="1"/>
  </cols>
  <sheetData>
    <row r="1" spans="1:27" ht="16.5" thickBot="1" x14ac:dyDescent="0.3">
      <c r="A1" s="1" t="s">
        <v>0</v>
      </c>
      <c r="E1" s="2"/>
      <c r="F1" s="2"/>
      <c r="G1" s="2"/>
      <c r="H1" s="2"/>
      <c r="I1" s="2"/>
      <c r="L1" s="2"/>
      <c r="M1" s="2"/>
      <c r="N1" s="2"/>
      <c r="O1" s="2"/>
      <c r="Q1" s="2"/>
      <c r="R1" s="2"/>
      <c r="S1" s="2"/>
      <c r="Z1" s="3"/>
      <c r="AA1" s="3"/>
    </row>
    <row r="2" spans="1:27" ht="17.25" thickTop="1" thickBot="1" x14ac:dyDescent="0.3">
      <c r="A2" s="4" t="s">
        <v>1</v>
      </c>
      <c r="B2" s="5" t="s">
        <v>2</v>
      </c>
      <c r="C2" s="5" t="s">
        <v>3</v>
      </c>
      <c r="D2" s="6" t="s">
        <v>4</v>
      </c>
      <c r="E2" s="7" t="s">
        <v>5</v>
      </c>
      <c r="F2" s="8" t="s">
        <v>6</v>
      </c>
      <c r="G2" s="8" t="s">
        <v>7</v>
      </c>
      <c r="H2" s="8" t="s">
        <v>6</v>
      </c>
      <c r="I2" s="9" t="s">
        <v>8</v>
      </c>
      <c r="J2" s="10" t="s">
        <v>9</v>
      </c>
      <c r="K2" s="11" t="s">
        <v>10</v>
      </c>
      <c r="L2" s="8" t="s">
        <v>6</v>
      </c>
      <c r="M2" s="8" t="s">
        <v>11</v>
      </c>
      <c r="N2" s="8" t="s">
        <v>12</v>
      </c>
      <c r="O2" s="9" t="s">
        <v>8</v>
      </c>
      <c r="P2" s="10" t="s">
        <v>9</v>
      </c>
      <c r="Q2" s="7" t="s">
        <v>13</v>
      </c>
      <c r="R2" s="8" t="s">
        <v>6</v>
      </c>
      <c r="S2" s="8" t="s">
        <v>14</v>
      </c>
      <c r="T2" s="12" t="s">
        <v>6</v>
      </c>
      <c r="U2" s="13" t="s">
        <v>15</v>
      </c>
      <c r="V2" s="33" t="s">
        <v>71</v>
      </c>
      <c r="Z2" s="14"/>
      <c r="AA2" s="14"/>
    </row>
    <row r="3" spans="1:27" x14ac:dyDescent="0.25">
      <c r="A3" s="57" t="s">
        <v>16</v>
      </c>
      <c r="B3" s="58">
        <v>-27.27</v>
      </c>
      <c r="C3" s="58">
        <v>-46.47</v>
      </c>
      <c r="D3" s="59">
        <v>1268</v>
      </c>
      <c r="E3" s="60">
        <v>3.99</v>
      </c>
      <c r="F3" s="61">
        <v>0.09</v>
      </c>
      <c r="G3" s="61">
        <v>0.56000000000000005</v>
      </c>
      <c r="H3" s="61">
        <v>0.02</v>
      </c>
      <c r="I3" s="62" t="s">
        <v>17</v>
      </c>
      <c r="J3" s="63">
        <v>3</v>
      </c>
      <c r="K3" s="64">
        <v>3.72</v>
      </c>
      <c r="L3" s="65">
        <v>0.04</v>
      </c>
      <c r="M3" s="65">
        <v>0.7</v>
      </c>
      <c r="N3" s="65">
        <v>0.03</v>
      </c>
      <c r="O3" s="66" t="s">
        <v>18</v>
      </c>
      <c r="P3" s="67">
        <v>13</v>
      </c>
      <c r="Q3" s="60">
        <f t="shared" ref="Q3:Q11" si="0">K3-E3</f>
        <v>-0.27</v>
      </c>
      <c r="R3" s="61">
        <f t="shared" ref="R3:R11" si="1">L3+F3</f>
        <v>0.13</v>
      </c>
      <c r="S3" s="61">
        <f t="shared" ref="S3:S10" si="2">M3-G3</f>
        <v>0.1399999999999999</v>
      </c>
      <c r="T3" s="68">
        <f t="shared" ref="T3:T11" si="3">N3+H3</f>
        <v>0.05</v>
      </c>
      <c r="U3" s="69" t="s">
        <v>66</v>
      </c>
      <c r="V3" s="70">
        <v>3</v>
      </c>
      <c r="Z3" s="14"/>
      <c r="AA3" s="14"/>
    </row>
    <row r="4" spans="1:27" x14ac:dyDescent="0.25">
      <c r="A4" s="57" t="s">
        <v>19</v>
      </c>
      <c r="B4" s="58">
        <v>-27.7</v>
      </c>
      <c r="C4" s="58">
        <v>-46.48</v>
      </c>
      <c r="D4" s="59">
        <v>1627</v>
      </c>
      <c r="E4" s="60">
        <v>4.26</v>
      </c>
      <c r="F4" s="61">
        <v>0.02</v>
      </c>
      <c r="G4" s="61">
        <v>1.01</v>
      </c>
      <c r="H4" s="61">
        <v>7.0000000000000007E-2</v>
      </c>
      <c r="I4" s="62" t="s">
        <v>20</v>
      </c>
      <c r="J4" s="63">
        <v>42</v>
      </c>
      <c r="K4" s="71">
        <v>4.1399999999999997</v>
      </c>
      <c r="L4" s="65">
        <v>7.0000000000000007E-2</v>
      </c>
      <c r="M4" s="65">
        <v>0.43</v>
      </c>
      <c r="N4" s="65">
        <v>0.08</v>
      </c>
      <c r="O4" s="66" t="s">
        <v>21</v>
      </c>
      <c r="P4" s="67">
        <v>7</v>
      </c>
      <c r="Q4" s="60">
        <f t="shared" si="0"/>
        <v>-0.12000000000000011</v>
      </c>
      <c r="R4" s="61">
        <f t="shared" si="1"/>
        <v>9.0000000000000011E-2</v>
      </c>
      <c r="S4" s="61">
        <f t="shared" si="2"/>
        <v>-0.58000000000000007</v>
      </c>
      <c r="T4" s="72">
        <f t="shared" si="3"/>
        <v>0.15000000000000002</v>
      </c>
      <c r="U4" s="69" t="s">
        <v>72</v>
      </c>
      <c r="V4" s="73">
        <v>3</v>
      </c>
      <c r="Z4" s="14"/>
      <c r="AA4" s="14"/>
    </row>
    <row r="5" spans="1:27" x14ac:dyDescent="0.25">
      <c r="A5" s="57" t="s">
        <v>22</v>
      </c>
      <c r="B5" s="58">
        <v>-27.48</v>
      </c>
      <c r="C5" s="58">
        <v>-46.33</v>
      </c>
      <c r="D5" s="59">
        <v>1820</v>
      </c>
      <c r="E5" s="60">
        <v>4.3899999999999997</v>
      </c>
      <c r="F5" s="61">
        <v>0.1</v>
      </c>
      <c r="G5" s="65">
        <v>1.04</v>
      </c>
      <c r="H5" s="65">
        <v>0.04</v>
      </c>
      <c r="I5" s="66" t="s">
        <v>23</v>
      </c>
      <c r="J5" s="67">
        <v>22</v>
      </c>
      <c r="K5" s="71">
        <v>3.87</v>
      </c>
      <c r="L5" s="65">
        <v>0.05</v>
      </c>
      <c r="M5" s="65">
        <v>0.56000000000000005</v>
      </c>
      <c r="N5" s="65">
        <v>0.02</v>
      </c>
      <c r="O5" s="66" t="s">
        <v>24</v>
      </c>
      <c r="P5" s="67">
        <v>15</v>
      </c>
      <c r="Q5" s="60">
        <f t="shared" si="0"/>
        <v>-0.51999999999999957</v>
      </c>
      <c r="R5" s="61">
        <f t="shared" si="1"/>
        <v>0.15000000000000002</v>
      </c>
      <c r="S5" s="61">
        <f t="shared" si="2"/>
        <v>-0.48</v>
      </c>
      <c r="T5" s="72">
        <f t="shared" si="3"/>
        <v>0.06</v>
      </c>
      <c r="U5" s="69">
        <v>2</v>
      </c>
      <c r="V5" s="73">
        <v>3</v>
      </c>
      <c r="Z5" s="14"/>
      <c r="AA5" s="14"/>
    </row>
    <row r="6" spans="1:27" x14ac:dyDescent="0.25">
      <c r="A6" s="57" t="s">
        <v>25</v>
      </c>
      <c r="B6" s="58">
        <v>-27.57</v>
      </c>
      <c r="C6" s="58">
        <v>-46.18</v>
      </c>
      <c r="D6" s="59">
        <v>2082</v>
      </c>
      <c r="E6" s="60">
        <v>4.49</v>
      </c>
      <c r="F6" s="61">
        <v>0.01</v>
      </c>
      <c r="G6" s="61">
        <v>0.72</v>
      </c>
      <c r="H6" s="61">
        <v>7.0000000000000007E-2</v>
      </c>
      <c r="I6" s="62" t="s">
        <v>26</v>
      </c>
      <c r="J6" s="63">
        <v>3</v>
      </c>
      <c r="K6" s="71">
        <v>3.92</v>
      </c>
      <c r="L6" s="65">
        <v>0.04</v>
      </c>
      <c r="M6" s="65">
        <v>0.41</v>
      </c>
      <c r="N6" s="65">
        <v>0.01</v>
      </c>
      <c r="O6" s="66" t="s">
        <v>27</v>
      </c>
      <c r="P6" s="67">
        <v>14</v>
      </c>
      <c r="Q6" s="60">
        <f t="shared" si="0"/>
        <v>-0.57000000000000028</v>
      </c>
      <c r="R6" s="61">
        <f t="shared" si="1"/>
        <v>0.05</v>
      </c>
      <c r="S6" s="61">
        <f t="shared" si="2"/>
        <v>-0.31</v>
      </c>
      <c r="T6" s="72">
        <f t="shared" si="3"/>
        <v>0.08</v>
      </c>
      <c r="U6" s="69">
        <v>2</v>
      </c>
      <c r="V6" s="73">
        <v>3</v>
      </c>
      <c r="Z6" s="14"/>
      <c r="AA6" s="14"/>
    </row>
    <row r="7" spans="1:27" x14ac:dyDescent="0.25">
      <c r="A7" s="57" t="s">
        <v>28</v>
      </c>
      <c r="B7" s="58">
        <v>-27.76</v>
      </c>
      <c r="C7" s="58">
        <v>-46.63</v>
      </c>
      <c r="D7" s="59">
        <v>2296</v>
      </c>
      <c r="E7" s="60">
        <v>4.6100000000000003</v>
      </c>
      <c r="F7" s="61">
        <v>0.01</v>
      </c>
      <c r="G7" s="61">
        <v>0.57999999999999996</v>
      </c>
      <c r="H7" s="61">
        <v>0.13</v>
      </c>
      <c r="I7" s="62" t="s">
        <v>29</v>
      </c>
      <c r="J7" s="63">
        <v>2</v>
      </c>
      <c r="K7" s="64">
        <v>4.21</v>
      </c>
      <c r="L7" s="65">
        <v>0.06</v>
      </c>
      <c r="M7" s="65">
        <v>0.26</v>
      </c>
      <c r="N7" s="65">
        <v>0.08</v>
      </c>
      <c r="O7" s="66" t="s">
        <v>30</v>
      </c>
      <c r="P7" s="67">
        <v>12</v>
      </c>
      <c r="Q7" s="60">
        <f t="shared" si="0"/>
        <v>-0.40000000000000036</v>
      </c>
      <c r="R7" s="61">
        <f t="shared" si="1"/>
        <v>6.9999999999999993E-2</v>
      </c>
      <c r="S7" s="61">
        <f t="shared" si="2"/>
        <v>-0.31999999999999995</v>
      </c>
      <c r="T7" s="72">
        <f t="shared" si="3"/>
        <v>0.21000000000000002</v>
      </c>
      <c r="U7" s="69" t="s">
        <v>73</v>
      </c>
      <c r="V7" s="73">
        <v>3</v>
      </c>
      <c r="Z7" s="14"/>
      <c r="AA7" s="14"/>
    </row>
    <row r="8" spans="1:27" x14ac:dyDescent="0.25">
      <c r="A8" s="57" t="s">
        <v>31</v>
      </c>
      <c r="B8" s="58">
        <v>-27.89</v>
      </c>
      <c r="C8" s="58">
        <v>-46.04</v>
      </c>
      <c r="D8" s="59">
        <v>2397</v>
      </c>
      <c r="E8" s="60">
        <v>4.5</v>
      </c>
      <c r="F8" s="61">
        <v>0.02</v>
      </c>
      <c r="G8" s="61">
        <v>0.38</v>
      </c>
      <c r="H8" s="61">
        <v>0.03</v>
      </c>
      <c r="I8" s="62" t="s">
        <v>32</v>
      </c>
      <c r="J8" s="63">
        <v>6</v>
      </c>
      <c r="K8" s="74">
        <v>4.26</v>
      </c>
      <c r="L8" s="61">
        <v>0.03</v>
      </c>
      <c r="M8" s="61">
        <v>0.31</v>
      </c>
      <c r="N8" s="61">
        <v>0.05</v>
      </c>
      <c r="O8" s="62" t="s">
        <v>33</v>
      </c>
      <c r="P8" s="63">
        <v>4</v>
      </c>
      <c r="Q8" s="60">
        <f t="shared" si="0"/>
        <v>-0.24000000000000021</v>
      </c>
      <c r="R8" s="61">
        <f t="shared" si="1"/>
        <v>0.05</v>
      </c>
      <c r="S8" s="61">
        <f t="shared" si="2"/>
        <v>-7.0000000000000007E-2</v>
      </c>
      <c r="T8" s="68">
        <f t="shared" si="3"/>
        <v>0.08</v>
      </c>
      <c r="U8" s="69">
        <v>2</v>
      </c>
      <c r="V8" s="73">
        <v>5</v>
      </c>
      <c r="Z8" s="14"/>
      <c r="AA8" s="14"/>
    </row>
    <row r="9" spans="1:27" x14ac:dyDescent="0.25">
      <c r="A9" s="57" t="s">
        <v>41</v>
      </c>
      <c r="B9" s="58">
        <v>-28.13</v>
      </c>
      <c r="C9" s="58">
        <v>-46.04</v>
      </c>
      <c r="D9" s="59">
        <v>2500</v>
      </c>
      <c r="E9" s="60">
        <v>4.5999999999999996</v>
      </c>
      <c r="F9" s="61">
        <v>0.05</v>
      </c>
      <c r="G9" s="61">
        <v>0.5</v>
      </c>
      <c r="H9" s="61">
        <v>0.02</v>
      </c>
      <c r="I9" s="62" t="s">
        <v>42</v>
      </c>
      <c r="J9" s="63">
        <v>9</v>
      </c>
      <c r="K9" s="71">
        <v>4.53</v>
      </c>
      <c r="L9" s="65">
        <v>7.0000000000000007E-2</v>
      </c>
      <c r="M9" s="65">
        <v>0.31</v>
      </c>
      <c r="N9" s="65">
        <v>0.06</v>
      </c>
      <c r="O9" s="66" t="s">
        <v>43</v>
      </c>
      <c r="P9" s="67">
        <v>6</v>
      </c>
      <c r="Q9" s="60">
        <f t="shared" si="0"/>
        <v>-6.9999999999999396E-2</v>
      </c>
      <c r="R9" s="61">
        <f t="shared" si="1"/>
        <v>0.12000000000000001</v>
      </c>
      <c r="S9" s="61">
        <f t="shared" si="2"/>
        <v>-0.19</v>
      </c>
      <c r="T9" s="72">
        <f t="shared" si="3"/>
        <v>0.08</v>
      </c>
      <c r="U9" s="69">
        <v>6</v>
      </c>
      <c r="V9" s="73">
        <v>3</v>
      </c>
      <c r="Z9" s="14"/>
      <c r="AA9" s="14"/>
    </row>
    <row r="10" spans="1:27" x14ac:dyDescent="0.25">
      <c r="A10" s="57" t="s">
        <v>34</v>
      </c>
      <c r="B10" s="58">
        <v>-29.52</v>
      </c>
      <c r="C10" s="58">
        <v>-45.75</v>
      </c>
      <c r="D10" s="59">
        <v>3589</v>
      </c>
      <c r="E10" s="60">
        <v>4.7699999999999996</v>
      </c>
      <c r="F10" s="61">
        <v>0.04</v>
      </c>
      <c r="G10" s="61">
        <v>-0.01</v>
      </c>
      <c r="H10" s="61">
        <v>0.15</v>
      </c>
      <c r="I10" s="62" t="s">
        <v>35</v>
      </c>
      <c r="J10" s="63">
        <v>3</v>
      </c>
      <c r="K10" s="60">
        <v>4.7300000000000004</v>
      </c>
      <c r="L10" s="61">
        <v>0.14000000000000001</v>
      </c>
      <c r="M10" s="61">
        <v>-0.21</v>
      </c>
      <c r="N10" s="61">
        <v>0.3</v>
      </c>
      <c r="O10" s="62" t="s">
        <v>36</v>
      </c>
      <c r="P10" s="63">
        <v>2</v>
      </c>
      <c r="Q10" s="60">
        <f t="shared" si="0"/>
        <v>-3.9999999999999147E-2</v>
      </c>
      <c r="R10" s="61">
        <f t="shared" si="1"/>
        <v>0.18000000000000002</v>
      </c>
      <c r="S10" s="61">
        <f t="shared" si="2"/>
        <v>-0.19999999999999998</v>
      </c>
      <c r="T10" s="72">
        <f t="shared" si="3"/>
        <v>0.44999999999999996</v>
      </c>
      <c r="U10" s="69">
        <v>6</v>
      </c>
      <c r="V10" s="73">
        <v>3</v>
      </c>
      <c r="Z10" s="14"/>
      <c r="AA10" s="14"/>
    </row>
    <row r="11" spans="1:27" x14ac:dyDescent="0.25">
      <c r="A11" s="57" t="s">
        <v>37</v>
      </c>
      <c r="B11" s="58">
        <v>-29.79</v>
      </c>
      <c r="C11" s="58">
        <v>-43.59</v>
      </c>
      <c r="D11" s="59">
        <v>3924</v>
      </c>
      <c r="E11" s="60">
        <v>4.91</v>
      </c>
      <c r="F11" s="61">
        <v>0.06</v>
      </c>
      <c r="G11" s="61">
        <v>-0.2</v>
      </c>
      <c r="H11" s="61">
        <v>7.0000000000000007E-2</v>
      </c>
      <c r="I11" s="62" t="s">
        <v>38</v>
      </c>
      <c r="J11" s="63">
        <v>3</v>
      </c>
      <c r="K11" s="74">
        <v>4.51</v>
      </c>
      <c r="L11" s="61">
        <v>0.05</v>
      </c>
      <c r="M11" s="61">
        <v>-0.05</v>
      </c>
      <c r="N11" s="61">
        <v>0.1</v>
      </c>
      <c r="O11" s="62" t="s">
        <v>39</v>
      </c>
      <c r="P11" s="63">
        <v>7</v>
      </c>
      <c r="Q11" s="60">
        <f t="shared" si="0"/>
        <v>-0.40000000000000036</v>
      </c>
      <c r="R11" s="61">
        <f t="shared" si="1"/>
        <v>0.11</v>
      </c>
      <c r="S11" s="61">
        <f>M11-G11</f>
        <v>0.15000000000000002</v>
      </c>
      <c r="T11" s="72">
        <f t="shared" si="3"/>
        <v>0.17</v>
      </c>
      <c r="U11" s="69">
        <v>6</v>
      </c>
      <c r="V11" s="73">
        <v>3</v>
      </c>
      <c r="Z11" s="14"/>
      <c r="AA11" s="14"/>
    </row>
    <row r="12" spans="1:27" x14ac:dyDescent="0.25">
      <c r="A12" s="57"/>
      <c r="B12" s="58"/>
      <c r="C12" s="58"/>
      <c r="D12" s="59"/>
      <c r="E12" s="60"/>
      <c r="F12" s="61"/>
      <c r="G12" s="61"/>
      <c r="H12" s="61"/>
      <c r="I12" s="62"/>
      <c r="J12" s="63"/>
      <c r="K12" s="71"/>
      <c r="L12" s="65"/>
      <c r="M12" s="65"/>
      <c r="N12" s="65"/>
      <c r="O12" s="66"/>
      <c r="P12" s="67"/>
      <c r="Q12" s="60"/>
      <c r="R12" s="61"/>
      <c r="S12" s="61"/>
      <c r="T12" s="72"/>
      <c r="U12" s="69"/>
      <c r="V12" s="73"/>
      <c r="Z12" s="14"/>
      <c r="AA12" s="14"/>
    </row>
    <row r="13" spans="1:27" x14ac:dyDescent="0.25">
      <c r="A13" s="75" t="s">
        <v>44</v>
      </c>
      <c r="B13" s="76">
        <v>62.98</v>
      </c>
      <c r="C13" s="76">
        <v>-17.59</v>
      </c>
      <c r="D13" s="77">
        <v>1237</v>
      </c>
      <c r="E13" s="78">
        <v>4.41</v>
      </c>
      <c r="F13" s="79">
        <v>0.09</v>
      </c>
      <c r="G13" s="79">
        <v>1.4</v>
      </c>
      <c r="H13" s="79">
        <v>0.11</v>
      </c>
      <c r="I13" s="80" t="s">
        <v>75</v>
      </c>
      <c r="J13" s="81"/>
      <c r="K13" s="82">
        <v>3.07</v>
      </c>
      <c r="L13" s="79">
        <v>0.03</v>
      </c>
      <c r="M13" s="79">
        <v>0.54</v>
      </c>
      <c r="N13" s="79">
        <v>0.04</v>
      </c>
      <c r="O13" s="80" t="s">
        <v>45</v>
      </c>
      <c r="P13" s="81">
        <v>31</v>
      </c>
      <c r="Q13" s="60">
        <f t="shared" ref="Q13:Q22" si="4">K13-E13</f>
        <v>-1.3400000000000003</v>
      </c>
      <c r="R13" s="61">
        <f t="shared" ref="R13:R22" si="5">L13+F13</f>
        <v>0.12</v>
      </c>
      <c r="S13" s="61">
        <f t="shared" ref="S13:S22" si="6">M13-G13</f>
        <v>-0.85999999999999988</v>
      </c>
      <c r="T13" s="68">
        <f t="shared" ref="T13:T22" si="7">N13+H13</f>
        <v>0.15</v>
      </c>
      <c r="U13" s="83">
        <v>7</v>
      </c>
      <c r="V13" s="84">
        <v>3</v>
      </c>
      <c r="Z13" s="14"/>
      <c r="AA13" s="14"/>
    </row>
    <row r="14" spans="1:27" x14ac:dyDescent="0.25">
      <c r="A14" s="85" t="s">
        <v>46</v>
      </c>
      <c r="B14" s="86">
        <v>62.32</v>
      </c>
      <c r="C14" s="86">
        <v>-21.46</v>
      </c>
      <c r="D14" s="87">
        <v>1450</v>
      </c>
      <c r="E14" s="60">
        <v>4.49</v>
      </c>
      <c r="F14" s="61">
        <v>0.05</v>
      </c>
      <c r="G14" s="61">
        <v>1.56</v>
      </c>
      <c r="H14" s="61">
        <v>0</v>
      </c>
      <c r="I14" s="62" t="s">
        <v>175</v>
      </c>
      <c r="J14" s="63">
        <v>3</v>
      </c>
      <c r="K14" s="108">
        <v>3.37</v>
      </c>
      <c r="L14" s="109">
        <v>0.1</v>
      </c>
      <c r="M14" s="109">
        <v>0.48</v>
      </c>
      <c r="N14" s="109">
        <v>0.03</v>
      </c>
      <c r="O14" s="110" t="s">
        <v>47</v>
      </c>
      <c r="P14" s="111">
        <v>4</v>
      </c>
      <c r="Q14" s="60">
        <f t="shared" si="4"/>
        <v>-1.1200000000000001</v>
      </c>
      <c r="R14" s="61">
        <f t="shared" si="5"/>
        <v>0.15000000000000002</v>
      </c>
      <c r="S14" s="61">
        <f t="shared" si="6"/>
        <v>-1.08</v>
      </c>
      <c r="T14" s="72">
        <f t="shared" si="7"/>
        <v>0.03</v>
      </c>
      <c r="U14" s="69">
        <v>5</v>
      </c>
      <c r="V14" s="73">
        <v>5</v>
      </c>
      <c r="Z14" s="16"/>
      <c r="AA14" s="16"/>
    </row>
    <row r="15" spans="1:27" x14ac:dyDescent="0.25">
      <c r="A15" s="88" t="s">
        <v>48</v>
      </c>
      <c r="B15" s="89">
        <v>62.06</v>
      </c>
      <c r="C15" s="89">
        <v>-21.47</v>
      </c>
      <c r="D15" s="120">
        <v>1523</v>
      </c>
      <c r="E15" s="102">
        <v>4.54</v>
      </c>
      <c r="F15" s="103">
        <v>0.04</v>
      </c>
      <c r="G15" s="103">
        <v>1.56</v>
      </c>
      <c r="H15" s="103">
        <v>0.03</v>
      </c>
      <c r="I15" s="103" t="s">
        <v>49</v>
      </c>
      <c r="J15" s="104">
        <v>6</v>
      </c>
      <c r="K15" s="116">
        <v>3.31</v>
      </c>
      <c r="L15" s="90">
        <v>7.0000000000000007E-2</v>
      </c>
      <c r="M15" s="90">
        <v>0.48</v>
      </c>
      <c r="N15" s="90">
        <v>0.05</v>
      </c>
      <c r="O15" s="90" t="s">
        <v>50</v>
      </c>
      <c r="P15" s="117">
        <v>4</v>
      </c>
      <c r="Q15" s="90">
        <f t="shared" si="4"/>
        <v>-1.23</v>
      </c>
      <c r="R15" s="90">
        <f t="shared" si="5"/>
        <v>0.11000000000000001</v>
      </c>
      <c r="S15" s="90">
        <f t="shared" si="6"/>
        <v>-1.08</v>
      </c>
      <c r="T15" s="92">
        <f t="shared" si="7"/>
        <v>0.08</v>
      </c>
      <c r="U15" s="69">
        <v>5</v>
      </c>
      <c r="V15" s="73">
        <v>5</v>
      </c>
      <c r="Z15" s="16"/>
      <c r="AA15" s="16"/>
    </row>
    <row r="16" spans="1:27" x14ac:dyDescent="0.25">
      <c r="A16" s="93" t="s">
        <v>60</v>
      </c>
      <c r="B16" s="94">
        <v>61.29</v>
      </c>
      <c r="C16" s="94">
        <v>-24.17</v>
      </c>
      <c r="D16" s="121">
        <v>1627</v>
      </c>
      <c r="E16" s="105">
        <v>4.1100000000000003</v>
      </c>
      <c r="F16" s="106">
        <v>0.08</v>
      </c>
      <c r="G16" s="106">
        <v>1.53</v>
      </c>
      <c r="H16" s="106">
        <v>0.03</v>
      </c>
      <c r="I16" s="106" t="s">
        <v>61</v>
      </c>
      <c r="J16" s="107">
        <v>7</v>
      </c>
      <c r="K16" s="116">
        <v>3.06</v>
      </c>
      <c r="L16" s="90">
        <v>0.11</v>
      </c>
      <c r="M16" s="90">
        <v>0.65</v>
      </c>
      <c r="N16" s="90">
        <v>7.0000000000000007E-2</v>
      </c>
      <c r="O16" s="90" t="s">
        <v>62</v>
      </c>
      <c r="P16" s="117">
        <v>4</v>
      </c>
      <c r="Q16" s="90">
        <f t="shared" si="4"/>
        <v>-1.0500000000000003</v>
      </c>
      <c r="R16" s="90">
        <f t="shared" si="5"/>
        <v>0.19</v>
      </c>
      <c r="S16" s="90">
        <f t="shared" si="6"/>
        <v>-0.88</v>
      </c>
      <c r="T16" s="90">
        <f t="shared" si="7"/>
        <v>0.1</v>
      </c>
      <c r="U16" s="119">
        <v>8</v>
      </c>
      <c r="V16" s="118" t="s">
        <v>199</v>
      </c>
      <c r="Z16" s="14"/>
      <c r="AA16" s="14"/>
    </row>
    <row r="17" spans="1:27" x14ac:dyDescent="0.25">
      <c r="A17" s="85" t="s">
        <v>51</v>
      </c>
      <c r="B17" s="96">
        <v>61.76</v>
      </c>
      <c r="C17" s="86">
        <v>-21.67</v>
      </c>
      <c r="D17" s="95">
        <v>1629</v>
      </c>
      <c r="E17" s="60">
        <v>4.53</v>
      </c>
      <c r="F17" s="61">
        <v>0.1</v>
      </c>
      <c r="G17" s="61">
        <v>1.39</v>
      </c>
      <c r="H17" s="61">
        <v>0.06</v>
      </c>
      <c r="I17" s="62" t="s">
        <v>174</v>
      </c>
      <c r="J17" s="63">
        <v>3</v>
      </c>
      <c r="K17" s="112">
        <v>3.29</v>
      </c>
      <c r="L17" s="113">
        <v>0.03</v>
      </c>
      <c r="M17" s="113">
        <v>0.47</v>
      </c>
      <c r="N17" s="113">
        <v>0.11</v>
      </c>
      <c r="O17" s="114" t="s">
        <v>52</v>
      </c>
      <c r="P17" s="115">
        <v>5</v>
      </c>
      <c r="Q17" s="60">
        <f t="shared" si="4"/>
        <v>-1.2400000000000002</v>
      </c>
      <c r="R17" s="61">
        <f t="shared" si="5"/>
        <v>0.13</v>
      </c>
      <c r="S17" s="61">
        <f t="shared" si="6"/>
        <v>-0.91999999999999993</v>
      </c>
      <c r="T17" s="72">
        <f t="shared" si="7"/>
        <v>0.16999999999999998</v>
      </c>
      <c r="U17" s="69">
        <v>5</v>
      </c>
      <c r="V17" s="73">
        <v>5</v>
      </c>
      <c r="Z17" s="14"/>
      <c r="AA17" s="14"/>
    </row>
    <row r="18" spans="1:27" x14ac:dyDescent="0.25">
      <c r="A18" s="57" t="s">
        <v>74</v>
      </c>
      <c r="B18" s="58">
        <v>61</v>
      </c>
      <c r="C18" s="97">
        <v>-24</v>
      </c>
      <c r="D18" s="98">
        <v>1648</v>
      </c>
      <c r="E18" s="60">
        <v>4.67</v>
      </c>
      <c r="F18" s="61">
        <v>0.04</v>
      </c>
      <c r="G18" s="61">
        <v>1.53</v>
      </c>
      <c r="H18" s="61">
        <v>0.02</v>
      </c>
      <c r="I18" s="62" t="s">
        <v>63</v>
      </c>
      <c r="J18" s="63">
        <v>8</v>
      </c>
      <c r="K18" s="60">
        <v>3.05</v>
      </c>
      <c r="L18" s="61">
        <v>0.38</v>
      </c>
      <c r="M18" s="65">
        <v>0.7</v>
      </c>
      <c r="N18" s="61">
        <v>0.06</v>
      </c>
      <c r="O18" s="62" t="s">
        <v>64</v>
      </c>
      <c r="P18" s="63">
        <v>2</v>
      </c>
      <c r="Q18" s="60">
        <f t="shared" si="4"/>
        <v>-1.62</v>
      </c>
      <c r="R18" s="61">
        <f t="shared" si="5"/>
        <v>0.42</v>
      </c>
      <c r="S18" s="61">
        <f t="shared" si="6"/>
        <v>-0.83000000000000007</v>
      </c>
      <c r="T18" s="72">
        <f t="shared" si="7"/>
        <v>0.08</v>
      </c>
      <c r="U18" s="69">
        <v>9</v>
      </c>
      <c r="V18" s="73" t="s">
        <v>199</v>
      </c>
    </row>
    <row r="19" spans="1:27" x14ac:dyDescent="0.25">
      <c r="A19" s="93" t="s">
        <v>53</v>
      </c>
      <c r="B19" s="94">
        <v>63.29</v>
      </c>
      <c r="C19" s="94">
        <v>-17.13</v>
      </c>
      <c r="D19" s="95">
        <v>2133</v>
      </c>
      <c r="E19" s="60">
        <v>4.5</v>
      </c>
      <c r="F19" s="61">
        <v>0.1</v>
      </c>
      <c r="G19" s="61">
        <v>0.82</v>
      </c>
      <c r="H19" s="61">
        <v>7.0000000000000007E-2</v>
      </c>
      <c r="I19" s="62" t="s">
        <v>59</v>
      </c>
      <c r="J19" s="63">
        <v>2</v>
      </c>
      <c r="K19" s="74">
        <v>3.65</v>
      </c>
      <c r="L19" s="61">
        <v>7.0000000000000007E-2</v>
      </c>
      <c r="M19" s="61">
        <v>0.55000000000000004</v>
      </c>
      <c r="N19" s="61">
        <v>0.05</v>
      </c>
      <c r="O19" s="62" t="s">
        <v>160</v>
      </c>
      <c r="P19" s="63">
        <v>12</v>
      </c>
      <c r="Q19" s="60">
        <f t="shared" si="4"/>
        <v>-0.85000000000000009</v>
      </c>
      <c r="R19" s="61">
        <f t="shared" si="5"/>
        <v>0.17</v>
      </c>
      <c r="S19" s="61">
        <f t="shared" si="6"/>
        <v>-0.26999999999999991</v>
      </c>
      <c r="T19" s="72">
        <f t="shared" si="7"/>
        <v>0.12000000000000001</v>
      </c>
      <c r="U19" s="83">
        <v>7</v>
      </c>
      <c r="V19" s="84">
        <v>5</v>
      </c>
      <c r="Z19" s="14"/>
      <c r="AA19" s="14"/>
    </row>
    <row r="20" spans="1:27" x14ac:dyDescent="0.25">
      <c r="A20" s="57" t="s">
        <v>54</v>
      </c>
      <c r="B20" s="58">
        <v>61.48</v>
      </c>
      <c r="C20" s="99">
        <v>-19.54</v>
      </c>
      <c r="D20" s="59">
        <v>2303</v>
      </c>
      <c r="E20" s="60">
        <v>4.53</v>
      </c>
      <c r="F20" s="61">
        <v>0.03</v>
      </c>
      <c r="G20" s="61">
        <v>0.62</v>
      </c>
      <c r="H20" s="61">
        <v>0.02</v>
      </c>
      <c r="I20" s="62" t="s">
        <v>55</v>
      </c>
      <c r="J20" s="63">
        <v>16</v>
      </c>
      <c r="K20" s="74">
        <v>3.86</v>
      </c>
      <c r="L20" s="61">
        <v>0.11</v>
      </c>
      <c r="M20" s="61">
        <v>0.24</v>
      </c>
      <c r="N20" s="61">
        <v>0.08</v>
      </c>
      <c r="O20" s="62" t="s">
        <v>56</v>
      </c>
      <c r="P20" s="63">
        <v>9</v>
      </c>
      <c r="Q20" s="60">
        <f t="shared" si="4"/>
        <v>-0.67000000000000037</v>
      </c>
      <c r="R20" s="61">
        <f t="shared" si="5"/>
        <v>0.14000000000000001</v>
      </c>
      <c r="S20" s="61">
        <f t="shared" si="6"/>
        <v>-0.38</v>
      </c>
      <c r="T20" s="72">
        <f t="shared" si="7"/>
        <v>0.1</v>
      </c>
      <c r="U20" s="83">
        <v>7</v>
      </c>
      <c r="V20" s="84">
        <v>5</v>
      </c>
      <c r="Z20" s="17"/>
      <c r="AA20" s="17"/>
    </row>
    <row r="21" spans="1:27" x14ac:dyDescent="0.25">
      <c r="A21" s="75" t="s">
        <v>57</v>
      </c>
      <c r="B21" s="58">
        <v>53.06</v>
      </c>
      <c r="C21" s="58">
        <v>-33.53</v>
      </c>
      <c r="D21" s="59">
        <v>3082</v>
      </c>
      <c r="E21" s="60">
        <v>4.54</v>
      </c>
      <c r="F21" s="61">
        <v>0.04</v>
      </c>
      <c r="G21" s="61">
        <v>0.41</v>
      </c>
      <c r="H21" s="61">
        <v>0.05</v>
      </c>
      <c r="I21" s="62" t="s">
        <v>67</v>
      </c>
      <c r="J21" s="63">
        <v>9</v>
      </c>
      <c r="K21" s="74">
        <v>4.05</v>
      </c>
      <c r="L21" s="61">
        <v>7.0000000000000007E-2</v>
      </c>
      <c r="M21" s="61">
        <v>0.11</v>
      </c>
      <c r="N21" s="61">
        <v>0.02</v>
      </c>
      <c r="O21" s="62" t="s">
        <v>70</v>
      </c>
      <c r="P21" s="63">
        <v>2</v>
      </c>
      <c r="Q21" s="60">
        <f t="shared" si="4"/>
        <v>-0.49000000000000021</v>
      </c>
      <c r="R21" s="61">
        <f t="shared" si="5"/>
        <v>0.11000000000000001</v>
      </c>
      <c r="S21" s="61">
        <f t="shared" si="6"/>
        <v>-0.3</v>
      </c>
      <c r="T21" s="72">
        <f t="shared" si="7"/>
        <v>7.0000000000000007E-2</v>
      </c>
      <c r="U21" s="69">
        <v>10</v>
      </c>
      <c r="V21" s="73">
        <v>10</v>
      </c>
    </row>
    <row r="22" spans="1:27" ht="14.1" customHeight="1" thickBot="1" x14ac:dyDescent="0.3">
      <c r="A22" s="26" t="s">
        <v>58</v>
      </c>
      <c r="B22" s="18">
        <v>49.88</v>
      </c>
      <c r="C22" s="18">
        <v>-24.24</v>
      </c>
      <c r="D22" s="27">
        <v>3883</v>
      </c>
      <c r="E22" s="19">
        <v>4.34</v>
      </c>
      <c r="F22" s="20">
        <v>0.05</v>
      </c>
      <c r="G22" s="20">
        <v>0.34</v>
      </c>
      <c r="H22" s="20">
        <v>0.02</v>
      </c>
      <c r="I22" s="21" t="s">
        <v>68</v>
      </c>
      <c r="J22" s="22">
        <v>5</v>
      </c>
      <c r="K22" s="23">
        <v>4.0199999999999996</v>
      </c>
      <c r="L22" s="20">
        <v>0.16</v>
      </c>
      <c r="M22" s="20">
        <v>0.09</v>
      </c>
      <c r="N22" s="20">
        <v>0.09</v>
      </c>
      <c r="O22" s="21" t="s">
        <v>69</v>
      </c>
      <c r="P22" s="22">
        <v>5</v>
      </c>
      <c r="Q22" s="19">
        <f t="shared" si="4"/>
        <v>-0.32000000000000028</v>
      </c>
      <c r="R22" s="20">
        <f t="shared" si="5"/>
        <v>0.21000000000000002</v>
      </c>
      <c r="S22" s="20">
        <f t="shared" si="6"/>
        <v>-0.25</v>
      </c>
      <c r="T22" s="24">
        <f t="shared" si="7"/>
        <v>0.11</v>
      </c>
      <c r="U22" s="25">
        <v>11</v>
      </c>
      <c r="V22" s="34">
        <v>5</v>
      </c>
      <c r="Z22" s="3"/>
      <c r="AA22" s="3"/>
    </row>
    <row r="23" spans="1:27" ht="16.5" thickTop="1" x14ac:dyDescent="0.25">
      <c r="A23" s="124" t="s">
        <v>202</v>
      </c>
      <c r="B23" s="125"/>
      <c r="C23" s="125"/>
      <c r="D23" s="125"/>
      <c r="E23" s="125"/>
      <c r="F23" s="125"/>
      <c r="G23" s="126"/>
      <c r="H23" s="126"/>
      <c r="I23" s="126"/>
      <c r="J23" s="126"/>
      <c r="K23" s="126"/>
      <c r="L23" s="126"/>
      <c r="M23" s="126"/>
      <c r="N23" s="126"/>
      <c r="O23" s="126"/>
      <c r="P23" s="126"/>
      <c r="Q23" s="126"/>
      <c r="R23" s="126"/>
      <c r="S23" s="126"/>
      <c r="T23" s="126"/>
      <c r="U23" s="127"/>
      <c r="V23" s="100"/>
      <c r="Z23" s="16"/>
      <c r="AA23" s="16"/>
    </row>
    <row r="24" spans="1:27" x14ac:dyDescent="0.25">
      <c r="A24" s="101"/>
      <c r="B24" s="94"/>
      <c r="C24" s="94"/>
      <c r="D24" s="94"/>
      <c r="E24" s="90"/>
      <c r="F24" s="90"/>
      <c r="G24" s="90"/>
      <c r="H24" s="90"/>
      <c r="I24" s="90"/>
      <c r="J24" s="91"/>
      <c r="K24" s="92"/>
      <c r="L24" s="90"/>
      <c r="M24" s="90"/>
      <c r="N24" s="90"/>
      <c r="O24" s="90"/>
      <c r="P24" s="91"/>
      <c r="Q24" s="90"/>
      <c r="R24" s="90"/>
      <c r="S24" s="90"/>
      <c r="T24" s="92"/>
      <c r="U24" s="92"/>
      <c r="V24" s="92"/>
    </row>
    <row r="25" spans="1:27" x14ac:dyDescent="0.25">
      <c r="A25" s="35" t="s">
        <v>212</v>
      </c>
      <c r="B25" s="35"/>
      <c r="C25" s="35"/>
      <c r="D25" s="35"/>
      <c r="E25" s="35"/>
      <c r="F25" s="35"/>
      <c r="G25" s="35"/>
      <c r="H25" s="35"/>
      <c r="I25" s="35"/>
      <c r="J25" s="35"/>
      <c r="K25" s="35"/>
      <c r="L25" s="35"/>
      <c r="M25" s="35"/>
      <c r="N25" s="35"/>
      <c r="O25" s="35"/>
      <c r="P25" s="35"/>
      <c r="Q25" s="35"/>
      <c r="R25" s="35"/>
      <c r="S25" s="35"/>
      <c r="T25" s="35"/>
      <c r="U25" s="35"/>
      <c r="V25" s="35"/>
    </row>
    <row r="26" spans="1:27" x14ac:dyDescent="0.25">
      <c r="A26" t="s">
        <v>213</v>
      </c>
    </row>
    <row r="27" spans="1:27" x14ac:dyDescent="0.25">
      <c r="A27" t="s">
        <v>214</v>
      </c>
    </row>
    <row r="28" spans="1:27" x14ac:dyDescent="0.25">
      <c r="A28" s="122" t="s">
        <v>215</v>
      </c>
    </row>
    <row r="29" spans="1:27" ht="20.25" x14ac:dyDescent="0.35">
      <c r="A29" s="122" t="s">
        <v>216</v>
      </c>
    </row>
    <row r="30" spans="1:27" x14ac:dyDescent="0.25">
      <c r="A30" t="s">
        <v>217</v>
      </c>
    </row>
    <row r="31" spans="1:27" x14ac:dyDescent="0.25">
      <c r="A31" t="s">
        <v>218</v>
      </c>
    </row>
    <row r="32" spans="1:27" x14ac:dyDescent="0.25">
      <c r="A32" t="s">
        <v>219</v>
      </c>
    </row>
    <row r="33" spans="1:1" x14ac:dyDescent="0.25">
      <c r="A33" t="s">
        <v>223</v>
      </c>
    </row>
    <row r="34" spans="1:1" x14ac:dyDescent="0.25">
      <c r="A34" s="123" t="s">
        <v>220</v>
      </c>
    </row>
    <row r="35" spans="1:1" x14ac:dyDescent="0.25">
      <c r="A35" t="s">
        <v>221</v>
      </c>
    </row>
    <row r="36" spans="1:1" x14ac:dyDescent="0.25">
      <c r="A36" t="s">
        <v>222</v>
      </c>
    </row>
  </sheetData>
  <sortState ref="A25:A34">
    <sortCondition ref="A25:A34"/>
  </sortState>
  <mergeCells count="1">
    <mergeCell ref="A23:U2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Supp Table 1</vt:lpstr>
      <vt:lpstr>Supp Table 2</vt:lpstr>
      <vt:lpstr>Supp Table 3</vt:lpstr>
      <vt:lpstr>Supp Table 4</vt:lpstr>
      <vt:lpstr>Supp Table 5</vt:lpstr>
      <vt:lpstr>Supp Table 6</vt:lpstr>
      <vt:lpstr>Supp Table 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Delia Oppo</dc:creator>
  <cp:lastModifiedBy>Bruce A. Bauer</cp:lastModifiedBy>
  <dcterms:created xsi:type="dcterms:W3CDTF">2014-10-21T18:57:42Z</dcterms:created>
  <dcterms:modified xsi:type="dcterms:W3CDTF">2015-04-28T23:03:39Z</dcterms:modified>
</cp:coreProperties>
</file>