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alcChain.xml" ContentType="application/vnd.openxmlformats-officedocument.spreadsheetml.calcChain+xml"/>
  <Default Extension="rels" ContentType="application/vnd.openxmlformats-package.relationships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8000" windowHeight="23380" tabRatio="500"/>
  </bookViews>
  <sheets>
    <sheet name="work" sheetId="3" r:id="rId1"/>
    <sheet name="Sheet1" sheetId="1" r:id="rId2"/>
    <sheet name="lat lon conversion" sheetId="2" r:id="rId3"/>
    <sheet name="readme" sheetId="4" r:id="rId4"/>
  </sheets>
  <externalReferences>
    <externalReference r:id="rId5"/>
    <externalReference r:id="rId6"/>
    <externalReference r:id="rId7"/>
  </externalReferenc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" i="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1"/>
  <c r="C43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1"/>
  <c r="J12" i="1"/>
  <c r="I45"/>
  <c r="J45"/>
  <c r="I43"/>
  <c r="J40"/>
  <c r="I40"/>
  <c r="J37"/>
  <c r="I37"/>
  <c r="J33"/>
  <c r="I33"/>
  <c r="I28"/>
  <c r="J27"/>
  <c r="I27"/>
  <c r="J24"/>
  <c r="I24"/>
  <c r="J22"/>
  <c r="I22"/>
  <c r="J19"/>
  <c r="I19"/>
  <c r="J16"/>
  <c r="I16"/>
  <c r="I12"/>
  <c r="J10"/>
  <c r="I10"/>
  <c r="J6"/>
  <c r="I6"/>
</calcChain>
</file>

<file path=xl/sharedStrings.xml><?xml version="1.0" encoding="utf-8"?>
<sst xmlns="http://schemas.openxmlformats.org/spreadsheetml/2006/main" count="191" uniqueCount="38">
  <si>
    <t>IDENTIFIER</t>
  </si>
  <si>
    <t>DESCRIPTION</t>
  </si>
  <si>
    <t>COMMENT</t>
  </si>
  <si>
    <t>Water Depth</t>
  </si>
  <si>
    <t>C13</t>
  </si>
  <si>
    <t>Omitted</t>
  </si>
  <si>
    <t>C13 Mean</t>
  </si>
  <si>
    <t>C13 STD ERR</t>
  </si>
  <si>
    <t>C. pachyderma</t>
  </si>
  <si>
    <t>KNR197-3-24MC</t>
  </si>
  <si>
    <t>f:&gt;212;n:1;</t>
  </si>
  <si>
    <t>KNR197-3-2MC</t>
  </si>
  <si>
    <t>KNR197-3-26MC</t>
  </si>
  <si>
    <t>KNR197-3-28MC</t>
  </si>
  <si>
    <t>KNR197-3-17MC</t>
  </si>
  <si>
    <t>KNR197-3-10MC</t>
  </si>
  <si>
    <t>KNR197-3-30MC</t>
  </si>
  <si>
    <t>KNR197-3-33MC</t>
  </si>
  <si>
    <t>KNR197-3-7MC</t>
  </si>
  <si>
    <t>C. wuellerstorfi</t>
  </si>
  <si>
    <t>KNR197-3-63MC</t>
  </si>
  <si>
    <t>C. wuellerstorfi-RB</t>
  </si>
  <si>
    <t>KNR197-3-41MC</t>
  </si>
  <si>
    <t>KNR197-3-37MC</t>
  </si>
  <si>
    <t>KNR197-3-61MC</t>
  </si>
  <si>
    <t>KNR197-3-35MC</t>
  </si>
  <si>
    <t>probably VG core-top</t>
  </si>
  <si>
    <t>O18 high for depth</t>
  </si>
  <si>
    <t>sed rates low below this depth,</t>
  </si>
  <si>
    <t xml:space="preserve"> O18 high for depth</t>
  </si>
  <si>
    <t>O18 high for depth - this depth generally does not have high sed rates</t>
  </si>
  <si>
    <t xml:space="preserve">Lon </t>
  </si>
  <si>
    <t xml:space="preserve">Lat </t>
  </si>
  <si>
    <t>Andreas Nov. 8, 2016</t>
    <phoneticPr fontId="7" type="noConversion"/>
  </si>
  <si>
    <t>original data file KMR197_C13_top_for_Oscar.xlsx sent by Delia Oppo</t>
    <phoneticPr fontId="7" type="noConversion"/>
  </si>
  <si>
    <t>copied to work.xlsx</t>
    <phoneticPr fontId="7" type="noConversion"/>
  </si>
  <si>
    <t>copy c13 and c13 error columns (values only)</t>
    <phoneticPr fontId="7" type="noConversion"/>
  </si>
  <si>
    <t>dataset</t>
    <phoneticPr fontId="7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</si>
</sst>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8">
    <font>
      <sz val="24"/>
      <color indexed="8"/>
      <name val="Times"/>
      <family val="2"/>
    </font>
    <font>
      <sz val="12"/>
      <name val="Times"/>
      <family val="2"/>
    </font>
    <font>
      <sz val="12"/>
      <name val="Verdana"/>
    </font>
    <font>
      <sz val="12"/>
      <color indexed="8"/>
      <name val="Times"/>
      <family val="2"/>
    </font>
    <font>
      <u/>
      <sz val="24"/>
      <color indexed="12"/>
      <name val="Times"/>
      <family val="2"/>
    </font>
    <font>
      <u/>
      <sz val="24"/>
      <color indexed="20"/>
      <name val="Times"/>
      <family val="2"/>
    </font>
    <font>
      <sz val="14"/>
      <color indexed="8"/>
      <name val="Times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3" fillId="2" borderId="0" xfId="0" applyFont="1" applyFill="1"/>
    <xf numFmtId="2" fontId="6" fillId="0" borderId="0" xfId="0" applyNumberFormat="1" applyFont="1" applyAlignment="1">
      <alignment horizontal="left"/>
    </xf>
    <xf numFmtId="2" fontId="6" fillId="0" borderId="0" xfId="0" applyNumberFormat="1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scatterChart>
        <c:scatterStyle val="lineMarker"/>
        <c:ser>
          <c:idx val="2"/>
          <c:order val="2"/>
          <c:tx>
            <c:v>C13</c:v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'[1]doknr197.txt'!$A$2:$A$44</c:f>
              <c:numCache>
                <c:formatCode>General</c:formatCode>
                <c:ptCount val="43"/>
                <c:pt idx="0">
                  <c:v>383.0</c:v>
                </c:pt>
                <c:pt idx="1">
                  <c:v>383.0</c:v>
                </c:pt>
                <c:pt idx="2">
                  <c:v>383.0</c:v>
                </c:pt>
                <c:pt idx="3">
                  <c:v>383.0</c:v>
                </c:pt>
                <c:pt idx="4">
                  <c:v>556.0</c:v>
                </c:pt>
                <c:pt idx="5">
                  <c:v>556.0</c:v>
                </c:pt>
                <c:pt idx="6">
                  <c:v>556.0</c:v>
                </c:pt>
                <c:pt idx="7">
                  <c:v>556.0</c:v>
                </c:pt>
                <c:pt idx="8">
                  <c:v>704.0</c:v>
                </c:pt>
                <c:pt idx="9">
                  <c:v>704.0</c:v>
                </c:pt>
                <c:pt idx="10">
                  <c:v>962.0</c:v>
                </c:pt>
                <c:pt idx="11">
                  <c:v>962.0</c:v>
                </c:pt>
                <c:pt idx="12">
                  <c:v>962.0</c:v>
                </c:pt>
                <c:pt idx="13">
                  <c:v>962.0</c:v>
                </c:pt>
                <c:pt idx="14">
                  <c:v>1029.0</c:v>
                </c:pt>
                <c:pt idx="15">
                  <c:v>1029.0</c:v>
                </c:pt>
                <c:pt idx="16">
                  <c:v>1029.0</c:v>
                </c:pt>
                <c:pt idx="17">
                  <c:v>1107.0</c:v>
                </c:pt>
                <c:pt idx="18">
                  <c:v>1107.0</c:v>
                </c:pt>
                <c:pt idx="19">
                  <c:v>1107.0</c:v>
                </c:pt>
                <c:pt idx="20">
                  <c:v>1197.0</c:v>
                </c:pt>
                <c:pt idx="21">
                  <c:v>1197.0</c:v>
                </c:pt>
                <c:pt idx="22">
                  <c:v>1275.0</c:v>
                </c:pt>
                <c:pt idx="23">
                  <c:v>1275.0</c:v>
                </c:pt>
                <c:pt idx="24">
                  <c:v>1275.0</c:v>
                </c:pt>
                <c:pt idx="25">
                  <c:v>1452.0</c:v>
                </c:pt>
                <c:pt idx="26">
                  <c:v>1452.0</c:v>
                </c:pt>
                <c:pt idx="27">
                  <c:v>1720.0</c:v>
                </c:pt>
                <c:pt idx="28">
                  <c:v>1720.0</c:v>
                </c:pt>
                <c:pt idx="29">
                  <c:v>1720.0</c:v>
                </c:pt>
                <c:pt idx="30">
                  <c:v>1720.0</c:v>
                </c:pt>
                <c:pt idx="31">
                  <c:v>2052.0</c:v>
                </c:pt>
                <c:pt idx="32">
                  <c:v>2052.0</c:v>
                </c:pt>
                <c:pt idx="33">
                  <c:v>2052.0</c:v>
                </c:pt>
                <c:pt idx="34">
                  <c:v>2052.0</c:v>
                </c:pt>
                <c:pt idx="35">
                  <c:v>2440.0</c:v>
                </c:pt>
                <c:pt idx="36">
                  <c:v>2440.0</c:v>
                </c:pt>
                <c:pt idx="37">
                  <c:v>2440.0</c:v>
                </c:pt>
                <c:pt idx="38">
                  <c:v>2643.0</c:v>
                </c:pt>
                <c:pt idx="39">
                  <c:v>2643.0</c:v>
                </c:pt>
                <c:pt idx="40">
                  <c:v>2643.0</c:v>
                </c:pt>
                <c:pt idx="41">
                  <c:v>3328.0</c:v>
                </c:pt>
                <c:pt idx="42">
                  <c:v>3328.0</c:v>
                </c:pt>
              </c:numCache>
            </c:numRef>
          </c:xVal>
          <c:yVal>
            <c:numRef>
              <c:f>'[1]doknr197.txt'!$C$2:$C$44</c:f>
              <c:numCache>
                <c:formatCode>General</c:formatCode>
                <c:ptCount val="43"/>
                <c:pt idx="0">
                  <c:v>0.876822</c:v>
                </c:pt>
                <c:pt idx="1">
                  <c:v>1.055554</c:v>
                </c:pt>
                <c:pt idx="2">
                  <c:v>0.838822</c:v>
                </c:pt>
                <c:pt idx="3">
                  <c:v>0.495554</c:v>
                </c:pt>
                <c:pt idx="4">
                  <c:v>0.404822</c:v>
                </c:pt>
                <c:pt idx="5">
                  <c:v>0.392554</c:v>
                </c:pt>
                <c:pt idx="6">
                  <c:v>0.405822</c:v>
                </c:pt>
                <c:pt idx="7">
                  <c:v>0.371554</c:v>
                </c:pt>
                <c:pt idx="8">
                  <c:v>0.497554</c:v>
                </c:pt>
                <c:pt idx="9">
                  <c:v>0.595822</c:v>
                </c:pt>
                <c:pt idx="10">
                  <c:v>0.543822</c:v>
                </c:pt>
                <c:pt idx="11">
                  <c:v>0.519554</c:v>
                </c:pt>
                <c:pt idx="12">
                  <c:v>0.711822</c:v>
                </c:pt>
                <c:pt idx="13">
                  <c:v>0.459554</c:v>
                </c:pt>
                <c:pt idx="14">
                  <c:v>1.002822</c:v>
                </c:pt>
                <c:pt idx="15">
                  <c:v>0.674554</c:v>
                </c:pt>
                <c:pt idx="16">
                  <c:v>0.997554</c:v>
                </c:pt>
                <c:pt idx="17">
                  <c:v>0.892554</c:v>
                </c:pt>
                <c:pt idx="18">
                  <c:v>0.710822</c:v>
                </c:pt>
                <c:pt idx="20">
                  <c:v>0.824554</c:v>
                </c:pt>
                <c:pt idx="21">
                  <c:v>0.909554</c:v>
                </c:pt>
                <c:pt idx="22">
                  <c:v>1.035554</c:v>
                </c:pt>
                <c:pt idx="23">
                  <c:v>1.126822</c:v>
                </c:pt>
                <c:pt idx="24">
                  <c:v>0.896554</c:v>
                </c:pt>
                <c:pt idx="25">
                  <c:v>1.030822</c:v>
                </c:pt>
                <c:pt idx="27">
                  <c:v>1.172822</c:v>
                </c:pt>
                <c:pt idx="28">
                  <c:v>1.096554</c:v>
                </c:pt>
                <c:pt idx="29">
                  <c:v>1.309822</c:v>
                </c:pt>
                <c:pt idx="30">
                  <c:v>1.215554</c:v>
                </c:pt>
                <c:pt idx="31">
                  <c:v>0.719822</c:v>
                </c:pt>
                <c:pt idx="32">
                  <c:v>1.375554</c:v>
                </c:pt>
                <c:pt idx="33">
                  <c:v>1.194822</c:v>
                </c:pt>
                <c:pt idx="34">
                  <c:v>1.253554</c:v>
                </c:pt>
                <c:pt idx="35">
                  <c:v>1.370822</c:v>
                </c:pt>
                <c:pt idx="36">
                  <c:v>1.446554</c:v>
                </c:pt>
                <c:pt idx="37">
                  <c:v>1.343822</c:v>
                </c:pt>
                <c:pt idx="40">
                  <c:v>1.196822</c:v>
                </c:pt>
                <c:pt idx="41">
                  <c:v>1.175822</c:v>
                </c:pt>
                <c:pt idx="42">
                  <c:v>1.163554</c:v>
                </c:pt>
              </c:numCache>
            </c:numRef>
          </c:yVal>
        </c:ser>
        <c:ser>
          <c:idx val="3"/>
          <c:order val="3"/>
          <c:tx>
            <c:v>mean</c:v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'[1]doknr197.txt'!$A$2:$A$44</c:f>
              <c:numCache>
                <c:formatCode>General</c:formatCode>
                <c:ptCount val="43"/>
                <c:pt idx="0">
                  <c:v>383.0</c:v>
                </c:pt>
                <c:pt idx="1">
                  <c:v>383.0</c:v>
                </c:pt>
                <c:pt idx="2">
                  <c:v>383.0</c:v>
                </c:pt>
                <c:pt idx="3">
                  <c:v>383.0</c:v>
                </c:pt>
                <c:pt idx="4">
                  <c:v>556.0</c:v>
                </c:pt>
                <c:pt idx="5">
                  <c:v>556.0</c:v>
                </c:pt>
                <c:pt idx="6">
                  <c:v>556.0</c:v>
                </c:pt>
                <c:pt idx="7">
                  <c:v>556.0</c:v>
                </c:pt>
                <c:pt idx="8">
                  <c:v>704.0</c:v>
                </c:pt>
                <c:pt idx="9">
                  <c:v>704.0</c:v>
                </c:pt>
                <c:pt idx="10">
                  <c:v>962.0</c:v>
                </c:pt>
                <c:pt idx="11">
                  <c:v>962.0</c:v>
                </c:pt>
                <c:pt idx="12">
                  <c:v>962.0</c:v>
                </c:pt>
                <c:pt idx="13">
                  <c:v>962.0</c:v>
                </c:pt>
                <c:pt idx="14">
                  <c:v>1029.0</c:v>
                </c:pt>
                <c:pt idx="15">
                  <c:v>1029.0</c:v>
                </c:pt>
                <c:pt idx="16">
                  <c:v>1029.0</c:v>
                </c:pt>
                <c:pt idx="17">
                  <c:v>1107.0</c:v>
                </c:pt>
                <c:pt idx="18">
                  <c:v>1107.0</c:v>
                </c:pt>
                <c:pt idx="19">
                  <c:v>1107.0</c:v>
                </c:pt>
                <c:pt idx="20">
                  <c:v>1197.0</c:v>
                </c:pt>
                <c:pt idx="21">
                  <c:v>1197.0</c:v>
                </c:pt>
                <c:pt idx="22">
                  <c:v>1275.0</c:v>
                </c:pt>
                <c:pt idx="23">
                  <c:v>1275.0</c:v>
                </c:pt>
                <c:pt idx="24">
                  <c:v>1275.0</c:v>
                </c:pt>
                <c:pt idx="25">
                  <c:v>1452.0</c:v>
                </c:pt>
                <c:pt idx="26">
                  <c:v>1452.0</c:v>
                </c:pt>
                <c:pt idx="27">
                  <c:v>1720.0</c:v>
                </c:pt>
                <c:pt idx="28">
                  <c:v>1720.0</c:v>
                </c:pt>
                <c:pt idx="29">
                  <c:v>1720.0</c:v>
                </c:pt>
                <c:pt idx="30">
                  <c:v>1720.0</c:v>
                </c:pt>
                <c:pt idx="31">
                  <c:v>2052.0</c:v>
                </c:pt>
                <c:pt idx="32">
                  <c:v>2052.0</c:v>
                </c:pt>
                <c:pt idx="33">
                  <c:v>2052.0</c:v>
                </c:pt>
                <c:pt idx="34">
                  <c:v>2052.0</c:v>
                </c:pt>
                <c:pt idx="35">
                  <c:v>2440.0</c:v>
                </c:pt>
                <c:pt idx="36">
                  <c:v>2440.0</c:v>
                </c:pt>
                <c:pt idx="37">
                  <c:v>2440.0</c:v>
                </c:pt>
                <c:pt idx="38">
                  <c:v>2643.0</c:v>
                </c:pt>
                <c:pt idx="39">
                  <c:v>2643.0</c:v>
                </c:pt>
                <c:pt idx="40">
                  <c:v>2643.0</c:v>
                </c:pt>
                <c:pt idx="41">
                  <c:v>3328.0</c:v>
                </c:pt>
                <c:pt idx="42">
                  <c:v>3328.0</c:v>
                </c:pt>
              </c:numCache>
            </c:numRef>
          </c:xVal>
          <c:yVal>
            <c:numRef>
              <c:f>'[1]doknr197.txt'!$E$2:$E$44</c:f>
              <c:numCache>
                <c:formatCode>General</c:formatCode>
                <c:ptCount val="43"/>
                <c:pt idx="3">
                  <c:v>0.816688</c:v>
                </c:pt>
                <c:pt idx="7">
                  <c:v>0.393688</c:v>
                </c:pt>
                <c:pt idx="9">
                  <c:v>0.546688</c:v>
                </c:pt>
                <c:pt idx="13">
                  <c:v>0.558688</c:v>
                </c:pt>
                <c:pt idx="16">
                  <c:v>0.891643333333333</c:v>
                </c:pt>
                <c:pt idx="19">
                  <c:v>0.801688</c:v>
                </c:pt>
                <c:pt idx="21">
                  <c:v>0.867054</c:v>
                </c:pt>
                <c:pt idx="24">
                  <c:v>1.019643333333333</c:v>
                </c:pt>
                <c:pt idx="26">
                  <c:v>1.030822</c:v>
                </c:pt>
                <c:pt idx="30">
                  <c:v>1.198688</c:v>
                </c:pt>
                <c:pt idx="34">
                  <c:v>1.135938</c:v>
                </c:pt>
                <c:pt idx="37">
                  <c:v>1.387066</c:v>
                </c:pt>
                <c:pt idx="40">
                  <c:v>1.196822</c:v>
                </c:pt>
                <c:pt idx="42">
                  <c:v>1.169688</c:v>
                </c:pt>
              </c:numCache>
            </c:numRef>
          </c:yVal>
        </c:ser>
        <c:ser>
          <c:idx val="1"/>
          <c:order val="1"/>
          <c:tx>
            <c:v>GEOSECS39</c:v>
          </c:tx>
          <c:spPr>
            <a:ln w="47625">
              <a:noFill/>
            </a:ln>
          </c:spPr>
          <c:xVal>
            <c:numRef>
              <c:f>'[2]Atlantic.GEOSECS.txt'!$E$368:$E$407</c:f>
              <c:numCache>
                <c:formatCode>General</c:formatCode>
                <c:ptCount val="40"/>
                <c:pt idx="0">
                  <c:v>15.0</c:v>
                </c:pt>
                <c:pt idx="1">
                  <c:v>39.0</c:v>
                </c:pt>
                <c:pt idx="2">
                  <c:v>59.0</c:v>
                </c:pt>
                <c:pt idx="3">
                  <c:v>115.0</c:v>
                </c:pt>
                <c:pt idx="4">
                  <c:v>177.0</c:v>
                </c:pt>
                <c:pt idx="5">
                  <c:v>227.0</c:v>
                </c:pt>
                <c:pt idx="6">
                  <c:v>278.0</c:v>
                </c:pt>
                <c:pt idx="7">
                  <c:v>352.0</c:v>
                </c:pt>
                <c:pt idx="8">
                  <c:v>453.0</c:v>
                </c:pt>
                <c:pt idx="9">
                  <c:v>552.0</c:v>
                </c:pt>
                <c:pt idx="10">
                  <c:v>651.0</c:v>
                </c:pt>
                <c:pt idx="11">
                  <c:v>751.0</c:v>
                </c:pt>
                <c:pt idx="12">
                  <c:v>950.0</c:v>
                </c:pt>
                <c:pt idx="13">
                  <c:v>1199.0</c:v>
                </c:pt>
                <c:pt idx="14">
                  <c:v>1299.0</c:v>
                </c:pt>
                <c:pt idx="15">
                  <c:v>1400.0</c:v>
                </c:pt>
                <c:pt idx="16">
                  <c:v>1499.0</c:v>
                </c:pt>
                <c:pt idx="17">
                  <c:v>1699.0</c:v>
                </c:pt>
                <c:pt idx="18">
                  <c:v>1792.0</c:v>
                </c:pt>
                <c:pt idx="19">
                  <c:v>1848.0</c:v>
                </c:pt>
                <c:pt idx="20">
                  <c:v>1941.0</c:v>
                </c:pt>
                <c:pt idx="21">
                  <c:v>2091.0</c:v>
                </c:pt>
                <c:pt idx="22">
                  <c:v>2241.0</c:v>
                </c:pt>
                <c:pt idx="23">
                  <c:v>2392.0</c:v>
                </c:pt>
                <c:pt idx="24">
                  <c:v>2540.0</c:v>
                </c:pt>
                <c:pt idx="25">
                  <c:v>2691.0</c:v>
                </c:pt>
                <c:pt idx="26">
                  <c:v>3041.0</c:v>
                </c:pt>
                <c:pt idx="27">
                  <c:v>3241.0</c:v>
                </c:pt>
                <c:pt idx="28">
                  <c:v>3443.0</c:v>
                </c:pt>
                <c:pt idx="29">
                  <c:v>3443.0</c:v>
                </c:pt>
                <c:pt idx="30">
                  <c:v>3603.0</c:v>
                </c:pt>
                <c:pt idx="31">
                  <c:v>3703.0</c:v>
                </c:pt>
                <c:pt idx="32">
                  <c:v>3879.0</c:v>
                </c:pt>
                <c:pt idx="33">
                  <c:v>4054.0</c:v>
                </c:pt>
                <c:pt idx="34">
                  <c:v>4203.0</c:v>
                </c:pt>
                <c:pt idx="35">
                  <c:v>4373.0</c:v>
                </c:pt>
                <c:pt idx="36">
                  <c:v>4554.0</c:v>
                </c:pt>
                <c:pt idx="37">
                  <c:v>4755.0</c:v>
                </c:pt>
                <c:pt idx="38">
                  <c:v>4905.0</c:v>
                </c:pt>
                <c:pt idx="39">
                  <c:v>5022.0</c:v>
                </c:pt>
              </c:numCache>
            </c:numRef>
          </c:xVal>
          <c:yVal>
            <c:numRef>
              <c:f>'[2]Atlantic.GEOSECS.txt'!$O$368:$O$407</c:f>
              <c:numCache>
                <c:formatCode>General</c:formatCode>
                <c:ptCount val="40"/>
                <c:pt idx="0">
                  <c:v>2.0</c:v>
                </c:pt>
                <c:pt idx="1">
                  <c:v>2.08</c:v>
                </c:pt>
                <c:pt idx="2">
                  <c:v>2.11</c:v>
                </c:pt>
                <c:pt idx="3">
                  <c:v>1.59</c:v>
                </c:pt>
                <c:pt idx="4">
                  <c:v>0.67</c:v>
                </c:pt>
                <c:pt idx="5">
                  <c:v>0.24</c:v>
                </c:pt>
                <c:pt idx="6">
                  <c:v>0.58</c:v>
                </c:pt>
                <c:pt idx="7">
                  <c:v>0.56</c:v>
                </c:pt>
                <c:pt idx="8">
                  <c:v>0.67</c:v>
                </c:pt>
                <c:pt idx="9">
                  <c:v>0.54</c:v>
                </c:pt>
                <c:pt idx="10">
                  <c:v>0.32</c:v>
                </c:pt>
                <c:pt idx="11">
                  <c:v>0.49</c:v>
                </c:pt>
                <c:pt idx="12">
                  <c:v>0.4</c:v>
                </c:pt>
                <c:pt idx="13">
                  <c:v>0.69</c:v>
                </c:pt>
                <c:pt idx="14">
                  <c:v>0.86</c:v>
                </c:pt>
                <c:pt idx="15">
                  <c:v>0.71</c:v>
                </c:pt>
                <c:pt idx="16">
                  <c:v>0.82</c:v>
                </c:pt>
                <c:pt idx="17">
                  <c:v>0.84</c:v>
                </c:pt>
                <c:pt idx="18">
                  <c:v>0.88</c:v>
                </c:pt>
                <c:pt idx="19">
                  <c:v>0.54</c:v>
                </c:pt>
                <c:pt idx="20">
                  <c:v>0.87</c:v>
                </c:pt>
                <c:pt idx="21">
                  <c:v>0.63</c:v>
                </c:pt>
                <c:pt idx="22">
                  <c:v>0.88</c:v>
                </c:pt>
                <c:pt idx="23">
                  <c:v>0.95</c:v>
                </c:pt>
                <c:pt idx="24">
                  <c:v>0.83</c:v>
                </c:pt>
                <c:pt idx="25">
                  <c:v>0.86</c:v>
                </c:pt>
                <c:pt idx="26">
                  <c:v>0.91</c:v>
                </c:pt>
                <c:pt idx="27">
                  <c:v>0.9</c:v>
                </c:pt>
                <c:pt idx="28">
                  <c:v>0.95</c:v>
                </c:pt>
                <c:pt idx="29">
                  <c:v>0.86</c:v>
                </c:pt>
                <c:pt idx="30">
                  <c:v>0.91</c:v>
                </c:pt>
                <c:pt idx="31">
                  <c:v>0.91</c:v>
                </c:pt>
                <c:pt idx="32">
                  <c:v>0.89</c:v>
                </c:pt>
                <c:pt idx="33">
                  <c:v>0.9</c:v>
                </c:pt>
                <c:pt idx="34">
                  <c:v>0.7</c:v>
                </c:pt>
                <c:pt idx="35">
                  <c:v>0.78</c:v>
                </c:pt>
                <c:pt idx="36">
                  <c:v>0.78</c:v>
                </c:pt>
                <c:pt idx="37">
                  <c:v>0.77</c:v>
                </c:pt>
                <c:pt idx="38">
                  <c:v>0.6</c:v>
                </c:pt>
                <c:pt idx="39">
                  <c:v>0.68</c:v>
                </c:pt>
              </c:numCache>
            </c:numRef>
          </c:yVal>
        </c:ser>
        <c:ser>
          <c:idx val="0"/>
          <c:order val="0"/>
          <c:tx>
            <c:v>GEOSECS 37]</c:v>
          </c:tx>
          <c:spPr>
            <a:ln w="47625">
              <a:noFill/>
            </a:ln>
          </c:spPr>
          <c:xVal>
            <c:numRef>
              <c:f>'[2]Atlantic.GEOSECS.txt'!$E$408:$E$437</c:f>
              <c:numCache>
                <c:formatCode>General</c:formatCode>
                <c:ptCount val="30"/>
                <c:pt idx="0">
                  <c:v>1.0</c:v>
                </c:pt>
                <c:pt idx="1">
                  <c:v>63.0</c:v>
                </c:pt>
                <c:pt idx="2">
                  <c:v>203.0</c:v>
                </c:pt>
                <c:pt idx="3">
                  <c:v>388.0</c:v>
                </c:pt>
                <c:pt idx="4">
                  <c:v>512.0</c:v>
                </c:pt>
                <c:pt idx="5">
                  <c:v>574.0</c:v>
                </c:pt>
                <c:pt idx="6">
                  <c:v>657.0</c:v>
                </c:pt>
                <c:pt idx="7">
                  <c:v>859.0</c:v>
                </c:pt>
                <c:pt idx="8">
                  <c:v>1042.0</c:v>
                </c:pt>
                <c:pt idx="9">
                  <c:v>1120.0</c:v>
                </c:pt>
                <c:pt idx="10">
                  <c:v>1201.0</c:v>
                </c:pt>
                <c:pt idx="11">
                  <c:v>1400.0</c:v>
                </c:pt>
                <c:pt idx="12">
                  <c:v>1594.0</c:v>
                </c:pt>
                <c:pt idx="13">
                  <c:v>1792.0</c:v>
                </c:pt>
                <c:pt idx="14">
                  <c:v>1940.0</c:v>
                </c:pt>
                <c:pt idx="15">
                  <c:v>2093.0</c:v>
                </c:pt>
                <c:pt idx="16">
                  <c:v>2541.0</c:v>
                </c:pt>
                <c:pt idx="17">
                  <c:v>2691.0</c:v>
                </c:pt>
                <c:pt idx="18">
                  <c:v>2838.0</c:v>
                </c:pt>
                <c:pt idx="19">
                  <c:v>3131.0</c:v>
                </c:pt>
                <c:pt idx="20">
                  <c:v>3282.0</c:v>
                </c:pt>
                <c:pt idx="21">
                  <c:v>3440.0</c:v>
                </c:pt>
                <c:pt idx="22">
                  <c:v>3745.0</c:v>
                </c:pt>
                <c:pt idx="23">
                  <c:v>3894.0</c:v>
                </c:pt>
                <c:pt idx="24">
                  <c:v>4043.0</c:v>
                </c:pt>
                <c:pt idx="25">
                  <c:v>4188.0</c:v>
                </c:pt>
                <c:pt idx="26">
                  <c:v>4336.0</c:v>
                </c:pt>
                <c:pt idx="27">
                  <c:v>4485.0</c:v>
                </c:pt>
                <c:pt idx="28">
                  <c:v>4607.0</c:v>
                </c:pt>
                <c:pt idx="29">
                  <c:v>4725.0</c:v>
                </c:pt>
              </c:numCache>
            </c:numRef>
          </c:xVal>
          <c:yVal>
            <c:numRef>
              <c:f>'[2]Atlantic.GEOSECS.txt'!$O$408:$O$437</c:f>
              <c:numCache>
                <c:formatCode>General</c:formatCode>
                <c:ptCount val="30"/>
                <c:pt idx="0">
                  <c:v>1.9</c:v>
                </c:pt>
                <c:pt idx="1">
                  <c:v>1.33</c:v>
                </c:pt>
                <c:pt idx="2">
                  <c:v>0.49</c:v>
                </c:pt>
                <c:pt idx="3">
                  <c:v>0.5</c:v>
                </c:pt>
                <c:pt idx="4">
                  <c:v>0.18</c:v>
                </c:pt>
                <c:pt idx="5">
                  <c:v>0.46</c:v>
                </c:pt>
                <c:pt idx="6">
                  <c:v>0.41</c:v>
                </c:pt>
                <c:pt idx="7">
                  <c:v>0.58</c:v>
                </c:pt>
                <c:pt idx="8">
                  <c:v>0.48</c:v>
                </c:pt>
                <c:pt idx="9">
                  <c:v>0.59</c:v>
                </c:pt>
                <c:pt idx="10">
                  <c:v>0.46</c:v>
                </c:pt>
                <c:pt idx="11">
                  <c:v>0.85</c:v>
                </c:pt>
                <c:pt idx="12">
                  <c:v>0.93</c:v>
                </c:pt>
                <c:pt idx="13">
                  <c:v>0.96</c:v>
                </c:pt>
                <c:pt idx="14">
                  <c:v>0.75</c:v>
                </c:pt>
                <c:pt idx="15">
                  <c:v>0.6</c:v>
                </c:pt>
                <c:pt idx="16">
                  <c:v>0.77</c:v>
                </c:pt>
                <c:pt idx="17">
                  <c:v>0.75</c:v>
                </c:pt>
                <c:pt idx="18">
                  <c:v>0.92</c:v>
                </c:pt>
                <c:pt idx="19">
                  <c:v>0.89</c:v>
                </c:pt>
                <c:pt idx="20">
                  <c:v>0.99</c:v>
                </c:pt>
                <c:pt idx="21">
                  <c:v>0.82</c:v>
                </c:pt>
                <c:pt idx="22">
                  <c:v>0.92</c:v>
                </c:pt>
                <c:pt idx="23">
                  <c:v>0.61</c:v>
                </c:pt>
                <c:pt idx="24">
                  <c:v>0.8</c:v>
                </c:pt>
                <c:pt idx="25">
                  <c:v>0.68</c:v>
                </c:pt>
                <c:pt idx="26">
                  <c:v>0.86</c:v>
                </c:pt>
                <c:pt idx="27">
                  <c:v>0.61</c:v>
                </c:pt>
                <c:pt idx="28">
                  <c:v>0.61</c:v>
                </c:pt>
                <c:pt idx="29">
                  <c:v>0.42</c:v>
                </c:pt>
              </c:numCache>
            </c:numRef>
          </c:yVal>
        </c:ser>
        <c:dLbls/>
        <c:axId val="479487320"/>
        <c:axId val="479803752"/>
      </c:scatterChart>
      <c:scatterChart>
        <c:scatterStyle val="lineMarker"/>
        <c:ser>
          <c:idx val="4"/>
          <c:order val="4"/>
          <c:tx>
            <c:v>PO4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'[3]Atlantic.GEOSECS.txt'!$E$408:$E$437</c:f>
              <c:numCache>
                <c:formatCode>General</c:formatCode>
                <c:ptCount val="30"/>
                <c:pt idx="0">
                  <c:v>1.0</c:v>
                </c:pt>
                <c:pt idx="1">
                  <c:v>63.0</c:v>
                </c:pt>
                <c:pt idx="2">
                  <c:v>203.0</c:v>
                </c:pt>
                <c:pt idx="3">
                  <c:v>388.0</c:v>
                </c:pt>
                <c:pt idx="4">
                  <c:v>512.0</c:v>
                </c:pt>
                <c:pt idx="5">
                  <c:v>574.0</c:v>
                </c:pt>
                <c:pt idx="6">
                  <c:v>657.0</c:v>
                </c:pt>
                <c:pt idx="7">
                  <c:v>859.0</c:v>
                </c:pt>
                <c:pt idx="8">
                  <c:v>1042.0</c:v>
                </c:pt>
                <c:pt idx="9">
                  <c:v>1120.0</c:v>
                </c:pt>
                <c:pt idx="10">
                  <c:v>1201.0</c:v>
                </c:pt>
                <c:pt idx="11">
                  <c:v>1400.0</c:v>
                </c:pt>
                <c:pt idx="12">
                  <c:v>1594.0</c:v>
                </c:pt>
                <c:pt idx="13">
                  <c:v>1792.0</c:v>
                </c:pt>
                <c:pt idx="14">
                  <c:v>1940.0</c:v>
                </c:pt>
                <c:pt idx="15">
                  <c:v>2093.0</c:v>
                </c:pt>
                <c:pt idx="16">
                  <c:v>2541.0</c:v>
                </c:pt>
                <c:pt idx="17">
                  <c:v>2691.0</c:v>
                </c:pt>
                <c:pt idx="18">
                  <c:v>2838.0</c:v>
                </c:pt>
                <c:pt idx="19">
                  <c:v>3131.0</c:v>
                </c:pt>
                <c:pt idx="20">
                  <c:v>3282.0</c:v>
                </c:pt>
                <c:pt idx="21">
                  <c:v>3440.0</c:v>
                </c:pt>
                <c:pt idx="22">
                  <c:v>3745.0</c:v>
                </c:pt>
                <c:pt idx="23">
                  <c:v>3894.0</c:v>
                </c:pt>
                <c:pt idx="24">
                  <c:v>4043.0</c:v>
                </c:pt>
                <c:pt idx="25">
                  <c:v>4188.0</c:v>
                </c:pt>
                <c:pt idx="26">
                  <c:v>4336.0</c:v>
                </c:pt>
                <c:pt idx="27">
                  <c:v>4485.0</c:v>
                </c:pt>
                <c:pt idx="28">
                  <c:v>4607.0</c:v>
                </c:pt>
                <c:pt idx="29">
                  <c:v>4725.0</c:v>
                </c:pt>
              </c:numCache>
            </c:numRef>
          </c:xVal>
          <c:yVal>
            <c:numRef>
              <c:f>'[3]Atlantic.GEOSECS.txt'!$L$408:$L$437</c:f>
              <c:numCache>
                <c:formatCode>General</c:formatCode>
                <c:ptCount val="30"/>
                <c:pt idx="0">
                  <c:v>0.0</c:v>
                </c:pt>
                <c:pt idx="1">
                  <c:v>0.4</c:v>
                </c:pt>
                <c:pt idx="2">
                  <c:v>1.64</c:v>
                </c:pt>
                <c:pt idx="3">
                  <c:v>1.97</c:v>
                </c:pt>
                <c:pt idx="4">
                  <c:v>2.17</c:v>
                </c:pt>
                <c:pt idx="5">
                  <c:v>2.19</c:v>
                </c:pt>
                <c:pt idx="6">
                  <c:v>2.29</c:v>
                </c:pt>
                <c:pt idx="7">
                  <c:v>2.31</c:v>
                </c:pt>
                <c:pt idx="8">
                  <c:v>2.16</c:v>
                </c:pt>
                <c:pt idx="9">
                  <c:v>2.07</c:v>
                </c:pt>
                <c:pt idx="10">
                  <c:v>1.93</c:v>
                </c:pt>
                <c:pt idx="11">
                  <c:v>1.49</c:v>
                </c:pt>
                <c:pt idx="12">
                  <c:v>1.29</c:v>
                </c:pt>
                <c:pt idx="13">
                  <c:v>1.26</c:v>
                </c:pt>
                <c:pt idx="14">
                  <c:v>1.26</c:v>
                </c:pt>
                <c:pt idx="15">
                  <c:v>1.26</c:v>
                </c:pt>
                <c:pt idx="16">
                  <c:v>1.27</c:v>
                </c:pt>
                <c:pt idx="17">
                  <c:v>1.26</c:v>
                </c:pt>
                <c:pt idx="18">
                  <c:v>1.29</c:v>
                </c:pt>
                <c:pt idx="19">
                  <c:v>1.31</c:v>
                </c:pt>
                <c:pt idx="20">
                  <c:v>1.32</c:v>
                </c:pt>
                <c:pt idx="21">
                  <c:v>1.3</c:v>
                </c:pt>
                <c:pt idx="22">
                  <c:v>1.29</c:v>
                </c:pt>
                <c:pt idx="23">
                  <c:v>1.25</c:v>
                </c:pt>
                <c:pt idx="24">
                  <c:v>1.27</c:v>
                </c:pt>
                <c:pt idx="25">
                  <c:v>1.3</c:v>
                </c:pt>
                <c:pt idx="26">
                  <c:v>1.4</c:v>
                </c:pt>
                <c:pt idx="27">
                  <c:v>1.58</c:v>
                </c:pt>
                <c:pt idx="28">
                  <c:v>1.68</c:v>
                </c:pt>
                <c:pt idx="29">
                  <c:v>1.71</c:v>
                </c:pt>
              </c:numCache>
            </c:numRef>
          </c:yVal>
        </c:ser>
        <c:dLbls/>
        <c:axId val="387780936"/>
        <c:axId val="512589368"/>
      </c:scatterChart>
      <c:valAx>
        <c:axId val="479487320"/>
        <c:scaling>
          <c:orientation val="minMax"/>
        </c:scaling>
        <c:axPos val="b"/>
        <c:numFmt formatCode="General" sourceLinked="1"/>
        <c:tickLblPos val="nextTo"/>
        <c:crossAx val="479803752"/>
        <c:crosses val="autoZero"/>
        <c:crossBetween val="midCat"/>
      </c:valAx>
      <c:valAx>
        <c:axId val="479803752"/>
        <c:scaling>
          <c:orientation val="minMax"/>
        </c:scaling>
        <c:axPos val="l"/>
        <c:majorGridlines/>
        <c:numFmt formatCode="General" sourceLinked="1"/>
        <c:tickLblPos val="nextTo"/>
        <c:crossAx val="479487320"/>
        <c:crosses val="autoZero"/>
        <c:crossBetween val="midCat"/>
      </c:valAx>
      <c:valAx>
        <c:axId val="512589368"/>
        <c:scaling>
          <c:orientation val="maxMin"/>
        </c:scaling>
        <c:axPos val="r"/>
        <c:numFmt formatCode="General" sourceLinked="1"/>
        <c:tickLblPos val="nextTo"/>
        <c:crossAx val="387780936"/>
        <c:crosses val="max"/>
        <c:crossBetween val="midCat"/>
      </c:valAx>
      <c:valAx>
        <c:axId val="387780936"/>
        <c:scaling>
          <c:orientation val="minMax"/>
        </c:scaling>
        <c:delete val="1"/>
        <c:axPos val="t"/>
        <c:numFmt formatCode="General" sourceLinked="1"/>
        <c:tickLblPos val="nextTo"/>
        <c:crossAx val="5125893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18</xdr:row>
      <xdr:rowOff>292100</xdr:rowOff>
    </xdr:from>
    <xdr:to>
      <xdr:col>17</xdr:col>
      <xdr:colOff>698500</xdr:colOff>
      <xdr:row>33</xdr:row>
      <xdr:rowOff>241300</xdr:rowOff>
    </xdr:to>
    <xdr:graphicFrame macro="">
      <xdr:nvGraphicFramePr>
        <xdr:cNvPr id="3" name="Chart -10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ia/Demerara_post_cruise/KNR197_core_top_iso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ia/Demerara_post_cruise/Atlantic.GEOSE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ner/Library/Mail%20Downloads/Atlantic.GEOSE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W salinity"/>
      <sheetName val="doknr197.txt"/>
      <sheetName val="Coretop-LGM "/>
    </sheetNames>
    <sheetDataSet>
      <sheetData sheetId="0"/>
      <sheetData sheetId="1">
        <row r="1">
          <cell r="C1" t="str">
            <v>C13MEAN</v>
          </cell>
        </row>
        <row r="2">
          <cell r="A2">
            <v>383</v>
          </cell>
          <cell r="C2">
            <v>0.87682199999999999</v>
          </cell>
        </row>
        <row r="3">
          <cell r="A3">
            <v>383</v>
          </cell>
          <cell r="C3">
            <v>1.0555540000000001</v>
          </cell>
        </row>
        <row r="4">
          <cell r="A4">
            <v>383</v>
          </cell>
          <cell r="C4">
            <v>0.83882199999999996</v>
          </cell>
        </row>
        <row r="5">
          <cell r="A5">
            <v>383</v>
          </cell>
          <cell r="C5">
            <v>0.49555399999999999</v>
          </cell>
          <cell r="E5">
            <v>0.81668799999999997</v>
          </cell>
        </row>
        <row r="6">
          <cell r="A6">
            <v>556</v>
          </cell>
          <cell r="C6">
            <v>0.40482200000000002</v>
          </cell>
        </row>
        <row r="7">
          <cell r="A7">
            <v>556</v>
          </cell>
          <cell r="C7">
            <v>0.39255400000000001</v>
          </cell>
        </row>
        <row r="8">
          <cell r="A8">
            <v>556</v>
          </cell>
          <cell r="C8">
            <v>0.40582200000000002</v>
          </cell>
        </row>
        <row r="9">
          <cell r="A9">
            <v>556</v>
          </cell>
          <cell r="C9">
            <v>0.371554</v>
          </cell>
          <cell r="E9">
            <v>0.39368799999999998</v>
          </cell>
        </row>
        <row r="10">
          <cell r="A10">
            <v>704</v>
          </cell>
          <cell r="C10">
            <v>0.497554</v>
          </cell>
        </row>
        <row r="11">
          <cell r="A11">
            <v>704</v>
          </cell>
          <cell r="C11">
            <v>0.59582199999999996</v>
          </cell>
          <cell r="E11">
            <v>0.54668799999999995</v>
          </cell>
        </row>
        <row r="12">
          <cell r="A12">
            <v>962</v>
          </cell>
          <cell r="C12">
            <v>0.54382200000000003</v>
          </cell>
        </row>
        <row r="13">
          <cell r="A13">
            <v>962</v>
          </cell>
          <cell r="C13">
            <v>0.51955399999999996</v>
          </cell>
        </row>
        <row r="14">
          <cell r="A14">
            <v>962</v>
          </cell>
          <cell r="C14">
            <v>0.71182199999999995</v>
          </cell>
        </row>
        <row r="15">
          <cell r="A15">
            <v>962</v>
          </cell>
          <cell r="C15">
            <v>0.45955400000000002</v>
          </cell>
          <cell r="E15">
            <v>0.55868799999999996</v>
          </cell>
        </row>
        <row r="16">
          <cell r="A16">
            <v>1029</v>
          </cell>
          <cell r="C16">
            <v>1.0028220000000001</v>
          </cell>
        </row>
        <row r="17">
          <cell r="A17">
            <v>1029</v>
          </cell>
          <cell r="C17">
            <v>0.67455399999999999</v>
          </cell>
        </row>
        <row r="18">
          <cell r="A18">
            <v>1029</v>
          </cell>
          <cell r="C18">
            <v>0.99755400000000005</v>
          </cell>
          <cell r="E18">
            <v>0.89164333333333345</v>
          </cell>
        </row>
        <row r="19">
          <cell r="A19">
            <v>1107</v>
          </cell>
          <cell r="C19">
            <v>0.89255399999999996</v>
          </cell>
        </row>
        <row r="20">
          <cell r="A20">
            <v>1107</v>
          </cell>
          <cell r="C20">
            <v>0.71082199999999995</v>
          </cell>
        </row>
        <row r="21">
          <cell r="A21">
            <v>1107</v>
          </cell>
          <cell r="E21">
            <v>0.80168799999999996</v>
          </cell>
        </row>
        <row r="22">
          <cell r="A22">
            <v>1197</v>
          </cell>
          <cell r="C22">
            <v>0.82455400000000001</v>
          </cell>
        </row>
        <row r="23">
          <cell r="A23">
            <v>1197</v>
          </cell>
          <cell r="C23">
            <v>0.90955399999999997</v>
          </cell>
          <cell r="E23">
            <v>0.86705399999999999</v>
          </cell>
        </row>
        <row r="24">
          <cell r="A24">
            <v>1275</v>
          </cell>
          <cell r="C24">
            <v>1.0355540000000001</v>
          </cell>
        </row>
        <row r="25">
          <cell r="A25">
            <v>1275</v>
          </cell>
          <cell r="C25">
            <v>1.126822</v>
          </cell>
        </row>
        <row r="26">
          <cell r="A26">
            <v>1275</v>
          </cell>
          <cell r="C26">
            <v>0.89655399999999996</v>
          </cell>
          <cell r="E26">
            <v>1.0196433333333335</v>
          </cell>
        </row>
        <row r="27">
          <cell r="A27">
            <v>1452</v>
          </cell>
          <cell r="C27">
            <v>1.0308219999999999</v>
          </cell>
        </row>
        <row r="28">
          <cell r="A28">
            <v>1452</v>
          </cell>
          <cell r="E28">
            <v>1.0308219999999999</v>
          </cell>
        </row>
        <row r="29">
          <cell r="A29">
            <v>1720</v>
          </cell>
          <cell r="C29">
            <v>1.172822</v>
          </cell>
        </row>
        <row r="30">
          <cell r="A30">
            <v>1720</v>
          </cell>
          <cell r="C30">
            <v>1.096554</v>
          </cell>
        </row>
        <row r="31">
          <cell r="A31">
            <v>1720</v>
          </cell>
          <cell r="C31">
            <v>1.309822</v>
          </cell>
        </row>
        <row r="32">
          <cell r="A32">
            <v>1720</v>
          </cell>
          <cell r="C32">
            <v>1.215554</v>
          </cell>
          <cell r="E32">
            <v>1.1986880000000002</v>
          </cell>
        </row>
        <row r="33">
          <cell r="A33">
            <v>2052</v>
          </cell>
          <cell r="C33">
            <v>0.71982199999999996</v>
          </cell>
        </row>
        <row r="34">
          <cell r="A34">
            <v>2052</v>
          </cell>
          <cell r="C34">
            <v>1.3755539999999999</v>
          </cell>
        </row>
        <row r="35">
          <cell r="A35">
            <v>2052</v>
          </cell>
          <cell r="C35">
            <v>1.1948220000000001</v>
          </cell>
        </row>
        <row r="36">
          <cell r="A36">
            <v>2052</v>
          </cell>
          <cell r="C36">
            <v>1.2535540000000001</v>
          </cell>
          <cell r="E36">
            <v>1.1359380000000001</v>
          </cell>
        </row>
        <row r="37">
          <cell r="A37">
            <v>2440</v>
          </cell>
          <cell r="C37">
            <v>1.370822</v>
          </cell>
        </row>
        <row r="38">
          <cell r="A38">
            <v>2440</v>
          </cell>
          <cell r="C38">
            <v>1.4465539999999999</v>
          </cell>
        </row>
        <row r="39">
          <cell r="A39">
            <v>2440</v>
          </cell>
          <cell r="C39">
            <v>1.3438220000000001</v>
          </cell>
          <cell r="E39">
            <v>1.3870659999999999</v>
          </cell>
        </row>
        <row r="40">
          <cell r="A40">
            <v>2643</v>
          </cell>
        </row>
        <row r="41">
          <cell r="A41">
            <v>2643</v>
          </cell>
        </row>
        <row r="42">
          <cell r="A42">
            <v>2643</v>
          </cell>
          <cell r="C42">
            <v>1.1968220000000001</v>
          </cell>
          <cell r="E42">
            <v>1.1968220000000001</v>
          </cell>
        </row>
        <row r="43">
          <cell r="A43">
            <v>3328</v>
          </cell>
          <cell r="C43">
            <v>1.1758219999999999</v>
          </cell>
        </row>
        <row r="44">
          <cell r="A44">
            <v>3328</v>
          </cell>
          <cell r="C44">
            <v>1.163554</v>
          </cell>
          <cell r="E44">
            <v>1.1696879999999998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tlantic.GEOSECS.txt"/>
    </sheetNames>
    <sheetDataSet>
      <sheetData sheetId="0">
        <row r="368">
          <cell r="E368">
            <v>15</v>
          </cell>
          <cell r="O368">
            <v>2</v>
          </cell>
        </row>
        <row r="369">
          <cell r="E369">
            <v>39</v>
          </cell>
          <cell r="O369">
            <v>2.08</v>
          </cell>
        </row>
        <row r="370">
          <cell r="E370">
            <v>59</v>
          </cell>
          <cell r="O370">
            <v>2.11</v>
          </cell>
        </row>
        <row r="371">
          <cell r="E371">
            <v>115</v>
          </cell>
          <cell r="O371">
            <v>1.59</v>
          </cell>
        </row>
        <row r="372">
          <cell r="E372">
            <v>177</v>
          </cell>
          <cell r="O372">
            <v>0.67</v>
          </cell>
        </row>
        <row r="373">
          <cell r="E373">
            <v>227</v>
          </cell>
          <cell r="O373">
            <v>0.24</v>
          </cell>
        </row>
        <row r="374">
          <cell r="E374">
            <v>278</v>
          </cell>
          <cell r="O374">
            <v>0.57999999999999996</v>
          </cell>
        </row>
        <row r="375">
          <cell r="E375">
            <v>352</v>
          </cell>
          <cell r="O375">
            <v>0.56000000000000005</v>
          </cell>
        </row>
        <row r="376">
          <cell r="E376">
            <v>453</v>
          </cell>
          <cell r="O376">
            <v>0.67</v>
          </cell>
        </row>
        <row r="377">
          <cell r="E377">
            <v>552</v>
          </cell>
          <cell r="O377">
            <v>0.54</v>
          </cell>
        </row>
        <row r="378">
          <cell r="E378">
            <v>651</v>
          </cell>
          <cell r="O378">
            <v>0.32</v>
          </cell>
        </row>
        <row r="379">
          <cell r="E379">
            <v>751</v>
          </cell>
          <cell r="O379">
            <v>0.49</v>
          </cell>
        </row>
        <row r="380">
          <cell r="E380">
            <v>950</v>
          </cell>
          <cell r="O380">
            <v>0.4</v>
          </cell>
        </row>
        <row r="381">
          <cell r="E381">
            <v>1199</v>
          </cell>
          <cell r="O381">
            <v>0.69</v>
          </cell>
        </row>
        <row r="382">
          <cell r="E382">
            <v>1299</v>
          </cell>
          <cell r="O382">
            <v>0.86</v>
          </cell>
        </row>
        <row r="383">
          <cell r="E383">
            <v>1400</v>
          </cell>
          <cell r="O383">
            <v>0.71</v>
          </cell>
        </row>
        <row r="384">
          <cell r="E384">
            <v>1499</v>
          </cell>
          <cell r="O384">
            <v>0.82</v>
          </cell>
        </row>
        <row r="385">
          <cell r="E385">
            <v>1699</v>
          </cell>
          <cell r="O385">
            <v>0.84</v>
          </cell>
        </row>
        <row r="386">
          <cell r="E386">
            <v>1792</v>
          </cell>
          <cell r="O386">
            <v>0.88</v>
          </cell>
        </row>
        <row r="387">
          <cell r="E387">
            <v>1848</v>
          </cell>
          <cell r="O387">
            <v>0.54</v>
          </cell>
        </row>
        <row r="388">
          <cell r="E388">
            <v>1941</v>
          </cell>
          <cell r="O388">
            <v>0.87</v>
          </cell>
        </row>
        <row r="389">
          <cell r="E389">
            <v>2091</v>
          </cell>
          <cell r="O389">
            <v>0.63</v>
          </cell>
        </row>
        <row r="390">
          <cell r="E390">
            <v>2241</v>
          </cell>
          <cell r="O390">
            <v>0.88</v>
          </cell>
        </row>
        <row r="391">
          <cell r="E391">
            <v>2392</v>
          </cell>
          <cell r="O391">
            <v>0.95</v>
          </cell>
        </row>
        <row r="392">
          <cell r="E392">
            <v>2540</v>
          </cell>
          <cell r="O392">
            <v>0.83</v>
          </cell>
        </row>
        <row r="393">
          <cell r="E393">
            <v>2691</v>
          </cell>
          <cell r="O393">
            <v>0.86</v>
          </cell>
        </row>
        <row r="394">
          <cell r="E394">
            <v>3041</v>
          </cell>
          <cell r="O394">
            <v>0.91</v>
          </cell>
        </row>
        <row r="395">
          <cell r="E395">
            <v>3241</v>
          </cell>
          <cell r="O395">
            <v>0.9</v>
          </cell>
        </row>
        <row r="396">
          <cell r="E396">
            <v>3443</v>
          </cell>
          <cell r="O396">
            <v>0.95</v>
          </cell>
        </row>
        <row r="397">
          <cell r="E397">
            <v>3443</v>
          </cell>
          <cell r="O397">
            <v>0.86</v>
          </cell>
        </row>
        <row r="398">
          <cell r="E398">
            <v>3603</v>
          </cell>
          <cell r="O398">
            <v>0.91</v>
          </cell>
        </row>
        <row r="399">
          <cell r="E399">
            <v>3703</v>
          </cell>
          <cell r="O399">
            <v>0.91</v>
          </cell>
        </row>
        <row r="400">
          <cell r="E400">
            <v>3879</v>
          </cell>
          <cell r="O400">
            <v>0.89</v>
          </cell>
        </row>
        <row r="401">
          <cell r="E401">
            <v>4054</v>
          </cell>
          <cell r="O401">
            <v>0.9</v>
          </cell>
        </row>
        <row r="402">
          <cell r="E402">
            <v>4203</v>
          </cell>
          <cell r="O402">
            <v>0.7</v>
          </cell>
        </row>
        <row r="403">
          <cell r="E403">
            <v>4373</v>
          </cell>
          <cell r="O403">
            <v>0.78</v>
          </cell>
        </row>
        <row r="404">
          <cell r="E404">
            <v>4554</v>
          </cell>
          <cell r="O404">
            <v>0.78</v>
          </cell>
        </row>
        <row r="405">
          <cell r="E405">
            <v>4755</v>
          </cell>
          <cell r="O405">
            <v>0.77</v>
          </cell>
        </row>
        <row r="406">
          <cell r="E406">
            <v>4905</v>
          </cell>
          <cell r="O406">
            <v>0.6</v>
          </cell>
        </row>
        <row r="407">
          <cell r="E407">
            <v>5022</v>
          </cell>
          <cell r="O407">
            <v>0.68</v>
          </cell>
        </row>
        <row r="408">
          <cell r="E408">
            <v>1</v>
          </cell>
          <cell r="O408">
            <v>1.9</v>
          </cell>
        </row>
        <row r="409">
          <cell r="E409">
            <v>63</v>
          </cell>
          <cell r="O409">
            <v>1.33</v>
          </cell>
        </row>
        <row r="410">
          <cell r="E410">
            <v>203</v>
          </cell>
          <cell r="O410">
            <v>0.49</v>
          </cell>
        </row>
        <row r="411">
          <cell r="E411">
            <v>388</v>
          </cell>
          <cell r="O411">
            <v>0.5</v>
          </cell>
        </row>
        <row r="412">
          <cell r="E412">
            <v>512</v>
          </cell>
          <cell r="O412">
            <v>0.18</v>
          </cell>
        </row>
        <row r="413">
          <cell r="E413">
            <v>574</v>
          </cell>
          <cell r="O413">
            <v>0.46</v>
          </cell>
        </row>
        <row r="414">
          <cell r="E414">
            <v>657</v>
          </cell>
          <cell r="O414">
            <v>0.41</v>
          </cell>
        </row>
        <row r="415">
          <cell r="E415">
            <v>859</v>
          </cell>
          <cell r="O415">
            <v>0.57999999999999996</v>
          </cell>
        </row>
        <row r="416">
          <cell r="E416">
            <v>1042</v>
          </cell>
          <cell r="O416">
            <v>0.48</v>
          </cell>
        </row>
        <row r="417">
          <cell r="E417">
            <v>1120</v>
          </cell>
          <cell r="O417">
            <v>0.59</v>
          </cell>
        </row>
        <row r="418">
          <cell r="E418">
            <v>1201</v>
          </cell>
          <cell r="O418">
            <v>0.46</v>
          </cell>
        </row>
        <row r="419">
          <cell r="E419">
            <v>1400</v>
          </cell>
          <cell r="O419">
            <v>0.85</v>
          </cell>
        </row>
        <row r="420">
          <cell r="E420">
            <v>1594</v>
          </cell>
          <cell r="O420">
            <v>0.93</v>
          </cell>
        </row>
        <row r="421">
          <cell r="E421">
            <v>1792</v>
          </cell>
          <cell r="O421">
            <v>0.96</v>
          </cell>
        </row>
        <row r="422">
          <cell r="E422">
            <v>1940</v>
          </cell>
          <cell r="O422">
            <v>0.75</v>
          </cell>
        </row>
        <row r="423">
          <cell r="E423">
            <v>2093</v>
          </cell>
          <cell r="O423">
            <v>0.6</v>
          </cell>
        </row>
        <row r="424">
          <cell r="E424">
            <v>2541</v>
          </cell>
          <cell r="O424">
            <v>0.77</v>
          </cell>
        </row>
        <row r="425">
          <cell r="E425">
            <v>2691</v>
          </cell>
          <cell r="O425">
            <v>0.75</v>
          </cell>
        </row>
        <row r="426">
          <cell r="E426">
            <v>2838</v>
          </cell>
          <cell r="O426">
            <v>0.92</v>
          </cell>
        </row>
        <row r="427">
          <cell r="E427">
            <v>3131</v>
          </cell>
          <cell r="O427">
            <v>0.89</v>
          </cell>
        </row>
        <row r="428">
          <cell r="E428">
            <v>3282</v>
          </cell>
          <cell r="O428">
            <v>0.99</v>
          </cell>
        </row>
        <row r="429">
          <cell r="E429">
            <v>3440</v>
          </cell>
          <cell r="O429">
            <v>0.82</v>
          </cell>
        </row>
        <row r="430">
          <cell r="E430">
            <v>3745</v>
          </cell>
          <cell r="O430">
            <v>0.92</v>
          </cell>
        </row>
        <row r="431">
          <cell r="E431">
            <v>3894</v>
          </cell>
          <cell r="O431">
            <v>0.61</v>
          </cell>
        </row>
        <row r="432">
          <cell r="E432">
            <v>4043</v>
          </cell>
          <cell r="O432">
            <v>0.8</v>
          </cell>
        </row>
        <row r="433">
          <cell r="E433">
            <v>4188</v>
          </cell>
          <cell r="O433">
            <v>0.68</v>
          </cell>
        </row>
        <row r="434">
          <cell r="E434">
            <v>4336</v>
          </cell>
          <cell r="O434">
            <v>0.86</v>
          </cell>
        </row>
        <row r="435">
          <cell r="E435">
            <v>4485</v>
          </cell>
          <cell r="O435">
            <v>0.61</v>
          </cell>
        </row>
        <row r="436">
          <cell r="E436">
            <v>4607</v>
          </cell>
          <cell r="O436">
            <v>0.61</v>
          </cell>
        </row>
        <row r="437">
          <cell r="E437">
            <v>4725</v>
          </cell>
          <cell r="O437">
            <v>0.42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tlantic.GEOSECS.txt"/>
    </sheetNames>
    <sheetDataSet>
      <sheetData sheetId="0">
        <row r="408">
          <cell r="E408">
            <v>1</v>
          </cell>
          <cell r="L408">
            <v>0</v>
          </cell>
        </row>
        <row r="409">
          <cell r="E409">
            <v>63</v>
          </cell>
          <cell r="L409">
            <v>0.4</v>
          </cell>
        </row>
        <row r="410">
          <cell r="E410">
            <v>203</v>
          </cell>
          <cell r="L410">
            <v>1.64</v>
          </cell>
        </row>
        <row r="411">
          <cell r="E411">
            <v>388</v>
          </cell>
          <cell r="L411">
            <v>1.97</v>
          </cell>
        </row>
        <row r="412">
          <cell r="E412">
            <v>512</v>
          </cell>
          <cell r="L412">
            <v>2.17</v>
          </cell>
        </row>
        <row r="413">
          <cell r="E413">
            <v>574</v>
          </cell>
          <cell r="L413">
            <v>2.19</v>
          </cell>
        </row>
        <row r="414">
          <cell r="E414">
            <v>657</v>
          </cell>
          <cell r="L414">
            <v>2.29</v>
          </cell>
        </row>
        <row r="415">
          <cell r="E415">
            <v>859</v>
          </cell>
          <cell r="L415">
            <v>2.31</v>
          </cell>
        </row>
        <row r="416">
          <cell r="E416">
            <v>1042</v>
          </cell>
          <cell r="L416">
            <v>2.16</v>
          </cell>
        </row>
        <row r="417">
          <cell r="E417">
            <v>1120</v>
          </cell>
          <cell r="L417">
            <v>2.0699999999999998</v>
          </cell>
        </row>
        <row r="418">
          <cell r="E418">
            <v>1201</v>
          </cell>
          <cell r="L418">
            <v>1.93</v>
          </cell>
        </row>
        <row r="419">
          <cell r="E419">
            <v>1400</v>
          </cell>
          <cell r="L419">
            <v>1.49</v>
          </cell>
        </row>
        <row r="420">
          <cell r="E420">
            <v>1594</v>
          </cell>
          <cell r="L420">
            <v>1.29</v>
          </cell>
        </row>
        <row r="421">
          <cell r="E421">
            <v>1792</v>
          </cell>
          <cell r="L421">
            <v>1.26</v>
          </cell>
        </row>
        <row r="422">
          <cell r="E422">
            <v>1940</v>
          </cell>
          <cell r="L422">
            <v>1.26</v>
          </cell>
        </row>
        <row r="423">
          <cell r="E423">
            <v>2093</v>
          </cell>
          <cell r="L423">
            <v>1.26</v>
          </cell>
        </row>
        <row r="424">
          <cell r="E424">
            <v>2541</v>
          </cell>
          <cell r="L424">
            <v>1.27</v>
          </cell>
        </row>
        <row r="425">
          <cell r="E425">
            <v>2691</v>
          </cell>
          <cell r="L425">
            <v>1.26</v>
          </cell>
        </row>
        <row r="426">
          <cell r="E426">
            <v>2838</v>
          </cell>
          <cell r="L426">
            <v>1.29</v>
          </cell>
        </row>
        <row r="427">
          <cell r="E427">
            <v>3131</v>
          </cell>
          <cell r="L427">
            <v>1.31</v>
          </cell>
        </row>
        <row r="428">
          <cell r="E428">
            <v>3282</v>
          </cell>
          <cell r="L428">
            <v>1.32</v>
          </cell>
        </row>
        <row r="429">
          <cell r="E429">
            <v>3440</v>
          </cell>
          <cell r="L429">
            <v>1.3</v>
          </cell>
        </row>
        <row r="430">
          <cell r="E430">
            <v>3745</v>
          </cell>
          <cell r="L430">
            <v>1.29</v>
          </cell>
        </row>
        <row r="431">
          <cell r="E431">
            <v>3894</v>
          </cell>
          <cell r="L431">
            <v>1.25</v>
          </cell>
        </row>
        <row r="432">
          <cell r="E432">
            <v>4043</v>
          </cell>
          <cell r="L432">
            <v>1.27</v>
          </cell>
        </row>
        <row r="433">
          <cell r="E433">
            <v>4188</v>
          </cell>
          <cell r="L433">
            <v>1.3</v>
          </cell>
        </row>
        <row r="434">
          <cell r="E434">
            <v>4336</v>
          </cell>
          <cell r="L434">
            <v>1.4</v>
          </cell>
        </row>
        <row r="435">
          <cell r="E435">
            <v>4485</v>
          </cell>
          <cell r="L435">
            <v>1.58</v>
          </cell>
        </row>
        <row r="436">
          <cell r="E436">
            <v>4607</v>
          </cell>
          <cell r="L436">
            <v>1.68</v>
          </cell>
        </row>
        <row r="437">
          <cell r="E437">
            <v>4725</v>
          </cell>
          <cell r="L437">
            <v>1.71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5"/>
  <sheetViews>
    <sheetView tabSelected="1" workbookViewId="0">
      <selection activeCell="A2" sqref="A2:J15"/>
    </sheetView>
  </sheetViews>
  <sheetFormatPr baseColWidth="10" defaultRowHeight="25"/>
  <cols>
    <col min="1" max="2" width="10.58203125" style="9"/>
  </cols>
  <sheetData>
    <row r="1" spans="1:10">
      <c r="A1" s="9" t="s">
        <v>32</v>
      </c>
      <c r="B1" s="9" t="s">
        <v>31</v>
      </c>
      <c r="C1" s="3" t="s">
        <v>3</v>
      </c>
      <c r="D1" s="3" t="s">
        <v>6</v>
      </c>
      <c r="E1" t="s">
        <v>37</v>
      </c>
      <c r="F1" s="3" t="s">
        <v>1</v>
      </c>
      <c r="J1" s="3" t="s">
        <v>0</v>
      </c>
    </row>
    <row r="2" spans="1:10">
      <c r="A2" s="10">
        <v>7.5877850000000002</v>
      </c>
      <c r="B2" s="9">
        <v>-53.919536666666666</v>
      </c>
      <c r="C2" s="4">
        <v>383</v>
      </c>
      <c r="D2" s="7">
        <v>0.81668799999999997</v>
      </c>
      <c r="E2">
        <v>10</v>
      </c>
      <c r="F2" s="3" t="s">
        <v>9</v>
      </c>
      <c r="J2" s="3" t="s">
        <v>8</v>
      </c>
    </row>
    <row r="3" spans="1:10">
      <c r="A3" s="10">
        <v>7.660026666666667</v>
      </c>
      <c r="B3" s="9">
        <v>-53.820026666666664</v>
      </c>
      <c r="C3" s="4">
        <v>556</v>
      </c>
      <c r="D3" s="7">
        <v>0.39368799999999998</v>
      </c>
      <c r="E3">
        <v>10</v>
      </c>
      <c r="F3" s="3" t="s">
        <v>11</v>
      </c>
      <c r="J3" s="3" t="s">
        <v>8</v>
      </c>
    </row>
    <row r="4" spans="1:10">
      <c r="A4" s="10">
        <v>7.724121666666667</v>
      </c>
      <c r="B4" s="9">
        <v>-53.797065000000003</v>
      </c>
      <c r="C4" s="4">
        <v>704</v>
      </c>
      <c r="D4" s="2">
        <v>0.54668799999999995</v>
      </c>
      <c r="E4">
        <v>10</v>
      </c>
      <c r="F4" s="3" t="s">
        <v>12</v>
      </c>
      <c r="J4" s="3" t="s">
        <v>8</v>
      </c>
    </row>
    <row r="5" spans="1:10">
      <c r="A5" s="10">
        <v>7.8443316666666671</v>
      </c>
      <c r="B5" s="9">
        <v>-53.668481666666665</v>
      </c>
      <c r="C5" s="4">
        <v>962</v>
      </c>
      <c r="D5" s="7">
        <v>0.55868799999999996</v>
      </c>
      <c r="E5">
        <v>10</v>
      </c>
      <c r="F5" s="3" t="s">
        <v>13</v>
      </c>
      <c r="J5" s="3" t="s">
        <v>8</v>
      </c>
    </row>
    <row r="6" spans="1:10">
      <c r="A6" s="10">
        <v>7.4413916666666671</v>
      </c>
      <c r="B6" s="9">
        <v>-52.75789833333333</v>
      </c>
      <c r="C6" s="4">
        <v>1029</v>
      </c>
      <c r="D6" s="7">
        <v>0.89164333333333345</v>
      </c>
      <c r="E6">
        <v>10</v>
      </c>
      <c r="F6" s="3" t="s">
        <v>14</v>
      </c>
      <c r="J6" s="3" t="s">
        <v>8</v>
      </c>
    </row>
    <row r="7" spans="1:10">
      <c r="A7" s="10">
        <v>7.9397733333333331</v>
      </c>
      <c r="B7" s="9">
        <v>-53.581845000000001</v>
      </c>
      <c r="C7" s="5">
        <v>1107</v>
      </c>
      <c r="D7" s="7">
        <v>0.80168799999999996</v>
      </c>
      <c r="E7">
        <v>10</v>
      </c>
      <c r="F7" s="3" t="s">
        <v>15</v>
      </c>
      <c r="J7" s="3" t="s">
        <v>8</v>
      </c>
    </row>
    <row r="8" spans="1:10">
      <c r="A8" s="10">
        <v>8.0395149999999997</v>
      </c>
      <c r="B8" s="9">
        <v>-53.484999999999999</v>
      </c>
      <c r="C8" s="4">
        <v>1197</v>
      </c>
      <c r="D8" s="7">
        <v>0.86705399999999999</v>
      </c>
      <c r="E8">
        <v>10</v>
      </c>
      <c r="F8" s="3" t="s">
        <v>16</v>
      </c>
      <c r="J8" s="3" t="s">
        <v>8</v>
      </c>
    </row>
    <row r="9" spans="1:10">
      <c r="A9" s="10">
        <v>8.2462366666666664</v>
      </c>
      <c r="B9" s="9">
        <v>-53.238901666666663</v>
      </c>
      <c r="C9" s="4">
        <v>1275</v>
      </c>
      <c r="D9" s="7">
        <v>1.0196433333333335</v>
      </c>
      <c r="E9">
        <v>10</v>
      </c>
      <c r="F9" s="3" t="s">
        <v>17</v>
      </c>
      <c r="J9" s="3" t="s">
        <v>8</v>
      </c>
    </row>
    <row r="10" spans="1:10">
      <c r="A10" s="10">
        <v>8.3561549999999993</v>
      </c>
      <c r="B10" s="9">
        <v>-53.210406666666664</v>
      </c>
      <c r="C10" s="4">
        <v>1452</v>
      </c>
      <c r="D10" s="7">
        <v>1.0308219999999999</v>
      </c>
      <c r="E10">
        <v>10</v>
      </c>
      <c r="F10" s="3" t="s">
        <v>18</v>
      </c>
      <c r="J10" s="3" t="s">
        <v>8</v>
      </c>
    </row>
    <row r="11" spans="1:10">
      <c r="A11" s="10">
        <v>8.3462949999999996</v>
      </c>
      <c r="B11" s="9">
        <v>-53.105919999999998</v>
      </c>
      <c r="C11" s="5">
        <v>1720</v>
      </c>
      <c r="D11" s="7">
        <v>1.1986880000000002</v>
      </c>
      <c r="E11">
        <v>10</v>
      </c>
      <c r="F11" s="3" t="s">
        <v>20</v>
      </c>
      <c r="J11" s="3" t="s">
        <v>21</v>
      </c>
    </row>
    <row r="12" spans="1:10">
      <c r="A12" s="10">
        <v>8.3823166666666662</v>
      </c>
      <c r="B12" s="9">
        <v>-53.051841666666668</v>
      </c>
      <c r="C12" s="4">
        <v>2052</v>
      </c>
      <c r="D12" s="7">
        <v>1.1359380000000001</v>
      </c>
      <c r="E12">
        <v>10</v>
      </c>
      <c r="F12" s="3" t="s">
        <v>22</v>
      </c>
      <c r="J12" s="3" t="s">
        <v>19</v>
      </c>
    </row>
    <row r="13" spans="1:10">
      <c r="A13" s="10">
        <v>8.4312083333333341</v>
      </c>
      <c r="B13" s="9">
        <v>-52.794423333333334</v>
      </c>
      <c r="C13" s="4">
        <v>2440</v>
      </c>
      <c r="D13" s="7">
        <v>1.3870659999999999</v>
      </c>
      <c r="E13">
        <v>10</v>
      </c>
      <c r="F13" s="3" t="s">
        <v>23</v>
      </c>
      <c r="J13" s="3" t="s">
        <v>19</v>
      </c>
    </row>
    <row r="14" spans="1:10">
      <c r="A14" s="10">
        <v>8.4392449999999997</v>
      </c>
      <c r="B14" s="9">
        <v>-52.966866666666668</v>
      </c>
      <c r="C14" s="4">
        <v>2643</v>
      </c>
      <c r="D14" s="7">
        <v>1.1968220000000001</v>
      </c>
      <c r="E14">
        <v>10</v>
      </c>
      <c r="F14" s="3" t="s">
        <v>24</v>
      </c>
      <c r="J14" s="3" t="s">
        <v>19</v>
      </c>
    </row>
    <row r="15" spans="1:10">
      <c r="A15" s="10">
        <v>8.4686366666666668</v>
      </c>
      <c r="B15" s="9">
        <v>-52.79054166666667</v>
      </c>
      <c r="C15" s="4">
        <v>3328</v>
      </c>
      <c r="D15" s="7">
        <v>1.1696879999999998</v>
      </c>
      <c r="E15">
        <v>10</v>
      </c>
      <c r="F15" s="3" t="s">
        <v>25</v>
      </c>
      <c r="J15" s="3" t="s">
        <v>19</v>
      </c>
    </row>
  </sheetData>
  <phoneticPr fontId="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45"/>
  <sheetViews>
    <sheetView workbookViewId="0">
      <selection activeCell="J12" sqref="J12"/>
    </sheetView>
  </sheetViews>
  <sheetFormatPr baseColWidth="10" defaultRowHeight="25"/>
  <cols>
    <col min="1" max="2" width="10.58203125" style="9"/>
  </cols>
  <sheetData>
    <row r="1" spans="1:11">
      <c r="A1" s="9" t="s">
        <v>32</v>
      </c>
      <c r="B1" s="9" t="s">
        <v>31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3" spans="1:11">
      <c r="A3" s="10">
        <v>7.5877850000000002</v>
      </c>
      <c r="B3" s="9">
        <v>-53.919536666666666</v>
      </c>
      <c r="C3" s="3" t="s">
        <v>8</v>
      </c>
      <c r="D3" s="3" t="s">
        <v>9</v>
      </c>
      <c r="E3" s="3" t="s">
        <v>10</v>
      </c>
      <c r="F3" s="4">
        <v>383</v>
      </c>
      <c r="G3" s="5">
        <v>0.87682199999999999</v>
      </c>
      <c r="H3" s="5"/>
      <c r="I3" s="6"/>
      <c r="J3" s="1"/>
      <c r="K3" t="s">
        <v>30</v>
      </c>
    </row>
    <row r="4" spans="1:11">
      <c r="A4" s="10">
        <v>7.5877850000000002</v>
      </c>
      <c r="B4" s="9">
        <v>-53.919536666666666</v>
      </c>
      <c r="C4" s="3" t="s">
        <v>8</v>
      </c>
      <c r="D4" s="3" t="s">
        <v>9</v>
      </c>
      <c r="E4" s="3" t="s">
        <v>10</v>
      </c>
      <c r="F4" s="4">
        <v>383</v>
      </c>
      <c r="G4" s="5">
        <v>1.0555540000000001</v>
      </c>
      <c r="H4" s="5"/>
      <c r="I4" s="6"/>
      <c r="J4" s="1"/>
    </row>
    <row r="5" spans="1:11">
      <c r="A5" s="10">
        <v>7.5877850000000002</v>
      </c>
      <c r="B5" s="9">
        <v>-53.919536666666666</v>
      </c>
      <c r="C5" s="3" t="s">
        <v>8</v>
      </c>
      <c r="D5" s="3" t="s">
        <v>9</v>
      </c>
      <c r="E5" s="3" t="s">
        <v>10</v>
      </c>
      <c r="F5" s="4">
        <v>383</v>
      </c>
      <c r="G5" s="5">
        <v>0.83882199999999996</v>
      </c>
      <c r="H5" s="5"/>
      <c r="I5" s="6"/>
      <c r="J5" s="1"/>
    </row>
    <row r="6" spans="1:11">
      <c r="A6" s="10">
        <v>7.5877850000000002</v>
      </c>
      <c r="B6" s="9">
        <v>-53.919536666666666</v>
      </c>
      <c r="C6" s="3" t="s">
        <v>8</v>
      </c>
      <c r="D6" s="3" t="s">
        <v>9</v>
      </c>
      <c r="E6" s="3" t="s">
        <v>10</v>
      </c>
      <c r="F6" s="4">
        <v>383</v>
      </c>
      <c r="G6" s="5">
        <v>0.49555399999999999</v>
      </c>
      <c r="H6" s="5"/>
      <c r="I6" s="6">
        <f>AVERAGE(G3:G6)</f>
        <v>0.81668799999999997</v>
      </c>
      <c r="J6" s="7">
        <f>STDEV(G3:G6)/SQRT(4)</f>
        <v>0.11700784297929204</v>
      </c>
    </row>
    <row r="7" spans="1:11">
      <c r="A7" s="10">
        <v>7.660026666666667</v>
      </c>
      <c r="B7" s="9">
        <v>-53.820026666666664</v>
      </c>
      <c r="C7" s="3" t="s">
        <v>8</v>
      </c>
      <c r="D7" s="3" t="s">
        <v>11</v>
      </c>
      <c r="E7" s="3" t="s">
        <v>10</v>
      </c>
      <c r="F7" s="4">
        <v>556</v>
      </c>
      <c r="G7" s="5">
        <v>0.40482200000000002</v>
      </c>
      <c r="H7" s="5"/>
      <c r="I7" s="6"/>
      <c r="J7" s="7"/>
      <c r="K7" t="s">
        <v>26</v>
      </c>
    </row>
    <row r="8" spans="1:11">
      <c r="A8" s="10">
        <v>7.660026666666667</v>
      </c>
      <c r="B8" s="9">
        <v>-53.820026666666664</v>
      </c>
      <c r="C8" s="3" t="s">
        <v>8</v>
      </c>
      <c r="D8" s="3" t="s">
        <v>11</v>
      </c>
      <c r="E8" s="3" t="s">
        <v>10</v>
      </c>
      <c r="F8" s="4">
        <v>556</v>
      </c>
      <c r="G8" s="5">
        <v>0.39255400000000001</v>
      </c>
      <c r="H8" s="5"/>
      <c r="I8" s="6"/>
      <c r="J8" s="2"/>
      <c r="K8" t="s">
        <v>26</v>
      </c>
    </row>
    <row r="9" spans="1:11">
      <c r="A9" s="10">
        <v>7.660026666666667</v>
      </c>
      <c r="B9" s="9">
        <v>-53.820026666666664</v>
      </c>
      <c r="C9" s="3" t="s">
        <v>8</v>
      </c>
      <c r="D9" s="3" t="s">
        <v>11</v>
      </c>
      <c r="E9" s="3" t="s">
        <v>10</v>
      </c>
      <c r="F9" s="4">
        <v>556</v>
      </c>
      <c r="G9" s="5">
        <v>0.40582200000000002</v>
      </c>
      <c r="H9" s="5"/>
      <c r="I9" s="6"/>
      <c r="J9" s="2"/>
      <c r="K9" t="s">
        <v>26</v>
      </c>
    </row>
    <row r="10" spans="1:11">
      <c r="A10" s="10">
        <v>7.660026666666667</v>
      </c>
      <c r="B10" s="9">
        <v>-53.820026666666664</v>
      </c>
      <c r="C10" s="3" t="s">
        <v>8</v>
      </c>
      <c r="D10" s="3" t="s">
        <v>11</v>
      </c>
      <c r="E10" s="3" t="s">
        <v>10</v>
      </c>
      <c r="F10" s="4">
        <v>556</v>
      </c>
      <c r="G10" s="5">
        <v>0.371554</v>
      </c>
      <c r="H10" s="5"/>
      <c r="I10" s="6">
        <f>AVERAGE(G7:G10)</f>
        <v>0.39368799999999998</v>
      </c>
      <c r="J10" s="7">
        <f>STDEV(G7:G10)/2</f>
        <v>7.9707790501723705E-3</v>
      </c>
      <c r="K10" t="s">
        <v>26</v>
      </c>
    </row>
    <row r="11" spans="1:11">
      <c r="A11" s="10">
        <v>7.724121666666667</v>
      </c>
      <c r="B11" s="9">
        <v>-53.797065000000003</v>
      </c>
      <c r="C11" s="3" t="s">
        <v>8</v>
      </c>
      <c r="D11" s="3" t="s">
        <v>12</v>
      </c>
      <c r="E11" s="3" t="s">
        <v>10</v>
      </c>
      <c r="F11" s="4">
        <v>704</v>
      </c>
      <c r="G11" s="5">
        <v>0.497554</v>
      </c>
      <c r="H11" s="5"/>
      <c r="I11" s="6"/>
      <c r="J11" s="7"/>
      <c r="K11" t="s">
        <v>26</v>
      </c>
    </row>
    <row r="12" spans="1:11">
      <c r="A12" s="10">
        <v>7.724121666666667</v>
      </c>
      <c r="B12" s="9">
        <v>-53.797065000000003</v>
      </c>
      <c r="C12" s="3" t="s">
        <v>8</v>
      </c>
      <c r="D12" s="3" t="s">
        <v>12</v>
      </c>
      <c r="E12" s="3" t="s">
        <v>10</v>
      </c>
      <c r="F12" s="4">
        <v>704</v>
      </c>
      <c r="G12" s="5">
        <v>0.59582199999999996</v>
      </c>
      <c r="H12" s="5"/>
      <c r="I12" s="6">
        <f>AVERAGE(G11:G12)</f>
        <v>0.54668799999999995</v>
      </c>
      <c r="J12" s="7">
        <f>STDEV(G9:G12)/2</f>
        <v>5.0315212928099616E-2</v>
      </c>
    </row>
    <row r="13" spans="1:11">
      <c r="A13" s="10">
        <v>7.8443316666666671</v>
      </c>
      <c r="B13" s="9">
        <v>-53.668481666666665</v>
      </c>
      <c r="C13" s="3" t="s">
        <v>8</v>
      </c>
      <c r="D13" s="3" t="s">
        <v>13</v>
      </c>
      <c r="E13" s="3" t="s">
        <v>10</v>
      </c>
      <c r="F13" s="4">
        <v>962</v>
      </c>
      <c r="G13" s="5">
        <v>0.54382200000000003</v>
      </c>
      <c r="H13" s="5"/>
      <c r="I13" s="6"/>
      <c r="J13" s="7"/>
    </row>
    <row r="14" spans="1:11">
      <c r="A14" s="10">
        <v>7.8443316666666671</v>
      </c>
      <c r="B14" s="9">
        <v>-53.668481666666665</v>
      </c>
      <c r="C14" s="3" t="s">
        <v>8</v>
      </c>
      <c r="D14" s="3" t="s">
        <v>13</v>
      </c>
      <c r="E14" s="3" t="s">
        <v>10</v>
      </c>
      <c r="F14" s="4">
        <v>962</v>
      </c>
      <c r="G14" s="5">
        <v>0.51955399999999996</v>
      </c>
      <c r="H14" s="5"/>
      <c r="I14" s="6"/>
      <c r="J14" s="2"/>
    </row>
    <row r="15" spans="1:11">
      <c r="A15" s="10">
        <v>7.8443316666666671</v>
      </c>
      <c r="B15" s="9">
        <v>-53.668481666666665</v>
      </c>
      <c r="C15" s="3" t="s">
        <v>8</v>
      </c>
      <c r="D15" s="3" t="s">
        <v>13</v>
      </c>
      <c r="E15" s="3" t="s">
        <v>10</v>
      </c>
      <c r="F15" s="4">
        <v>962</v>
      </c>
      <c r="G15" s="5">
        <v>0.71182199999999995</v>
      </c>
      <c r="H15" s="5"/>
      <c r="I15" s="6"/>
      <c r="J15" s="2"/>
    </row>
    <row r="16" spans="1:11">
      <c r="A16" s="10">
        <v>7.8443316666666671</v>
      </c>
      <c r="B16" s="9">
        <v>-53.668481666666665</v>
      </c>
      <c r="C16" s="3" t="s">
        <v>8</v>
      </c>
      <c r="D16" s="3" t="s">
        <v>13</v>
      </c>
      <c r="E16" s="3" t="s">
        <v>10</v>
      </c>
      <c r="F16" s="4">
        <v>962</v>
      </c>
      <c r="G16" s="5">
        <v>0.45955400000000002</v>
      </c>
      <c r="H16" s="5"/>
      <c r="I16" s="6">
        <f>AVERAGE(G13:G16)</f>
        <v>0.55868799999999996</v>
      </c>
      <c r="J16" s="7">
        <f>STDEV(G13:G16)/2</f>
        <v>5.4029343743315549E-2</v>
      </c>
    </row>
    <row r="17" spans="1:11">
      <c r="A17" s="10">
        <v>7.4413916666666671</v>
      </c>
      <c r="B17" s="9">
        <v>-52.75789833333333</v>
      </c>
      <c r="C17" s="3" t="s">
        <v>8</v>
      </c>
      <c r="D17" s="3" t="s">
        <v>14</v>
      </c>
      <c r="E17" s="3" t="s">
        <v>10</v>
      </c>
      <c r="F17" s="4">
        <v>1029</v>
      </c>
      <c r="G17" s="5">
        <v>1.0028220000000001</v>
      </c>
      <c r="H17" s="5"/>
      <c r="I17" s="6"/>
      <c r="J17" s="7"/>
    </row>
    <row r="18" spans="1:11">
      <c r="A18" s="10">
        <v>7.4413916666666671</v>
      </c>
      <c r="B18" s="9">
        <v>-52.75789833333333</v>
      </c>
      <c r="C18" s="3" t="s">
        <v>8</v>
      </c>
      <c r="D18" s="3" t="s">
        <v>14</v>
      </c>
      <c r="E18" s="3" t="s">
        <v>10</v>
      </c>
      <c r="F18" s="4">
        <v>1029</v>
      </c>
      <c r="G18" s="5">
        <v>0.67455399999999999</v>
      </c>
      <c r="H18" s="5"/>
      <c r="I18" s="6"/>
      <c r="J18" s="2"/>
    </row>
    <row r="19" spans="1:11">
      <c r="A19" s="10">
        <v>7.4413916666666671</v>
      </c>
      <c r="B19" s="9">
        <v>-52.75789833333333</v>
      </c>
      <c r="C19" s="3" t="s">
        <v>8</v>
      </c>
      <c r="D19" s="3" t="s">
        <v>14</v>
      </c>
      <c r="E19" s="3" t="s">
        <v>10</v>
      </c>
      <c r="F19" s="4">
        <v>1029</v>
      </c>
      <c r="G19" s="5">
        <v>0.99755400000000005</v>
      </c>
      <c r="H19" s="5"/>
      <c r="I19" s="6">
        <f>(G17+G18+G19)/3</f>
        <v>0.89164333333333345</v>
      </c>
      <c r="J19" s="7">
        <f>STDEV(G17:G19)/SQRT(3)</f>
        <v>0.10855531914087725</v>
      </c>
    </row>
    <row r="20" spans="1:11">
      <c r="A20" s="10">
        <v>7.9397733333333331</v>
      </c>
      <c r="B20" s="9">
        <v>-53.581845000000001</v>
      </c>
      <c r="C20" s="3" t="s">
        <v>8</v>
      </c>
      <c r="D20" s="3" t="s">
        <v>15</v>
      </c>
      <c r="E20" s="3" t="s">
        <v>10</v>
      </c>
      <c r="F20" s="5">
        <v>1107</v>
      </c>
      <c r="G20" s="5">
        <v>0.89255399999999996</v>
      </c>
      <c r="H20" s="5"/>
      <c r="I20" s="6"/>
      <c r="J20" s="7"/>
      <c r="K20" t="s">
        <v>26</v>
      </c>
    </row>
    <row r="21" spans="1:11">
      <c r="A21" s="10">
        <v>7.9397733333333331</v>
      </c>
      <c r="B21" s="9">
        <v>-53.581845000000001</v>
      </c>
      <c r="C21" s="3" t="s">
        <v>8</v>
      </c>
      <c r="D21" s="3" t="s">
        <v>15</v>
      </c>
      <c r="E21" s="3" t="s">
        <v>10</v>
      </c>
      <c r="F21" s="5">
        <v>1107</v>
      </c>
      <c r="G21" s="5">
        <v>0.71082199999999995</v>
      </c>
      <c r="H21" s="5"/>
      <c r="I21" s="6"/>
      <c r="J21" s="2"/>
      <c r="K21" t="s">
        <v>26</v>
      </c>
    </row>
    <row r="22" spans="1:11">
      <c r="A22" s="10">
        <v>7.9397733333333331</v>
      </c>
      <c r="B22" s="9">
        <v>-53.581845000000001</v>
      </c>
      <c r="C22" s="3" t="s">
        <v>8</v>
      </c>
      <c r="D22" s="3" t="s">
        <v>15</v>
      </c>
      <c r="E22" s="3" t="s">
        <v>10</v>
      </c>
      <c r="F22" s="5">
        <v>1107</v>
      </c>
      <c r="G22" s="5"/>
      <c r="H22" s="8">
        <v>-0.252446</v>
      </c>
      <c r="I22" s="6">
        <f>AVERAGE(G20:G21)</f>
        <v>0.80168799999999996</v>
      </c>
      <c r="J22" s="7">
        <f>STDEV(G20:G21)/SQRT(2)</f>
        <v>9.0866000000000391E-2</v>
      </c>
      <c r="K22" t="s">
        <v>26</v>
      </c>
    </row>
    <row r="23" spans="1:11">
      <c r="A23" s="10">
        <v>8.0395149999999997</v>
      </c>
      <c r="B23" s="9">
        <v>-53.484999999999999</v>
      </c>
      <c r="C23" s="3" t="s">
        <v>8</v>
      </c>
      <c r="D23" s="3" t="s">
        <v>16</v>
      </c>
      <c r="E23" s="3" t="s">
        <v>10</v>
      </c>
      <c r="F23" s="4">
        <v>1197</v>
      </c>
      <c r="G23" s="5">
        <v>0.82455400000000001</v>
      </c>
      <c r="H23" s="5"/>
      <c r="I23" s="6"/>
      <c r="J23" s="7"/>
    </row>
    <row r="24" spans="1:11">
      <c r="A24" s="10">
        <v>8.0395149999999997</v>
      </c>
      <c r="B24" s="9">
        <v>-53.484999999999999</v>
      </c>
      <c r="C24" s="3" t="s">
        <v>8</v>
      </c>
      <c r="D24" s="3" t="s">
        <v>16</v>
      </c>
      <c r="E24" s="3" t="s">
        <v>10</v>
      </c>
      <c r="F24" s="4">
        <v>1197</v>
      </c>
      <c r="G24" s="5">
        <v>0.90955399999999997</v>
      </c>
      <c r="H24" s="5"/>
      <c r="I24" s="6">
        <f>AVERAGE(G23:G24)</f>
        <v>0.86705399999999999</v>
      </c>
      <c r="J24" s="7">
        <f>STDEV(G23:G24)/SQRT(2)</f>
        <v>4.2499999999999982E-2</v>
      </c>
    </row>
    <row r="25" spans="1:11">
      <c r="A25" s="10">
        <v>8.2462366666666664</v>
      </c>
      <c r="B25" s="9">
        <v>-53.238901666666663</v>
      </c>
      <c r="C25" s="3" t="s">
        <v>8</v>
      </c>
      <c r="D25" s="3" t="s">
        <v>17</v>
      </c>
      <c r="E25" s="3" t="s">
        <v>10</v>
      </c>
      <c r="F25" s="4">
        <v>1275</v>
      </c>
      <c r="G25" s="5">
        <v>1.0355540000000001</v>
      </c>
      <c r="H25" s="5"/>
      <c r="I25" s="6"/>
      <c r="J25" s="7"/>
      <c r="K25" t="s">
        <v>28</v>
      </c>
    </row>
    <row r="26" spans="1:11">
      <c r="A26" s="10">
        <v>8.2462366666666664</v>
      </c>
      <c r="B26" s="9">
        <v>-53.238901666666663</v>
      </c>
      <c r="C26" s="3" t="s">
        <v>8</v>
      </c>
      <c r="D26" s="3" t="s">
        <v>17</v>
      </c>
      <c r="E26" s="3" t="s">
        <v>10</v>
      </c>
      <c r="F26" s="4">
        <v>1275</v>
      </c>
      <c r="G26" s="5">
        <v>1.126822</v>
      </c>
      <c r="H26" s="5"/>
      <c r="I26" s="6"/>
      <c r="J26" s="2"/>
    </row>
    <row r="27" spans="1:11">
      <c r="A27" s="10">
        <v>8.2462366666666664</v>
      </c>
      <c r="B27" s="9">
        <v>-53.238901666666663</v>
      </c>
      <c r="C27" s="3" t="s">
        <v>8</v>
      </c>
      <c r="D27" s="3" t="s">
        <v>17</v>
      </c>
      <c r="E27" s="3" t="s">
        <v>10</v>
      </c>
      <c r="F27" s="4">
        <v>1275</v>
      </c>
      <c r="G27" s="5">
        <v>0.89655399999999996</v>
      </c>
      <c r="H27" s="5"/>
      <c r="I27" s="6">
        <f>AVERAGE(G25:G27)</f>
        <v>1.0196433333333335</v>
      </c>
      <c r="J27" s="7">
        <f>STDEV(G25:G27)/SQRT(3)</f>
        <v>6.6946993811854219E-2</v>
      </c>
    </row>
    <row r="28" spans="1:11">
      <c r="A28" s="10">
        <v>8.3561549999999993</v>
      </c>
      <c r="B28" s="9">
        <v>-53.210406666666664</v>
      </c>
      <c r="C28" s="3" t="s">
        <v>8</v>
      </c>
      <c r="D28" s="3" t="s">
        <v>18</v>
      </c>
      <c r="E28" s="3" t="s">
        <v>10</v>
      </c>
      <c r="F28" s="4">
        <v>1452</v>
      </c>
      <c r="G28" s="5">
        <v>1.0308219999999999</v>
      </c>
      <c r="H28" s="5"/>
      <c r="I28" s="6">
        <f>AVERAGE(G28:G28)</f>
        <v>1.0308219999999999</v>
      </c>
      <c r="J28" s="7"/>
    </row>
    <row r="29" spans="1:11">
      <c r="A29" s="10">
        <v>8.3561549999999993</v>
      </c>
      <c r="B29" s="9">
        <v>-53.210406666666664</v>
      </c>
      <c r="C29" s="3" t="s">
        <v>8</v>
      </c>
      <c r="D29" s="3" t="s">
        <v>18</v>
      </c>
      <c r="E29" s="3" t="s">
        <v>10</v>
      </c>
      <c r="F29" s="4">
        <v>1452</v>
      </c>
      <c r="G29" s="5"/>
      <c r="H29" s="8">
        <v>-1.8446000000000001E-2</v>
      </c>
      <c r="J29" s="7"/>
      <c r="K29" t="s">
        <v>29</v>
      </c>
    </row>
    <row r="30" spans="1:11">
      <c r="A30" s="10">
        <v>8.3462949999999996</v>
      </c>
      <c r="B30" s="9">
        <v>-53.105919999999998</v>
      </c>
      <c r="C30" s="3" t="s">
        <v>19</v>
      </c>
      <c r="D30" s="3" t="s">
        <v>20</v>
      </c>
      <c r="E30" s="3" t="s">
        <v>10</v>
      </c>
      <c r="F30" s="5">
        <v>1720</v>
      </c>
      <c r="G30" s="5">
        <v>1.172822</v>
      </c>
      <c r="H30" s="5"/>
      <c r="I30" s="6"/>
      <c r="J30" s="7"/>
    </row>
    <row r="31" spans="1:11">
      <c r="A31" s="10">
        <v>8.3462949999999996</v>
      </c>
      <c r="B31" s="9">
        <v>-53.105919999999998</v>
      </c>
      <c r="C31" s="3" t="s">
        <v>19</v>
      </c>
      <c r="D31" s="3" t="s">
        <v>20</v>
      </c>
      <c r="E31" s="3" t="s">
        <v>10</v>
      </c>
      <c r="F31" s="5">
        <v>1720</v>
      </c>
      <c r="G31" s="5">
        <v>1.096554</v>
      </c>
      <c r="H31" s="5"/>
      <c r="I31" s="6"/>
      <c r="J31" s="2"/>
    </row>
    <row r="32" spans="1:11">
      <c r="A32" s="10">
        <v>8.3462949999999996</v>
      </c>
      <c r="B32" s="9">
        <v>-53.105919999999998</v>
      </c>
      <c r="C32" s="3" t="s">
        <v>19</v>
      </c>
      <c r="D32" s="3" t="s">
        <v>20</v>
      </c>
      <c r="E32" s="3" t="s">
        <v>10</v>
      </c>
      <c r="F32" s="5">
        <v>1720</v>
      </c>
      <c r="G32" s="5">
        <v>1.309822</v>
      </c>
      <c r="H32" s="5"/>
      <c r="I32" s="6"/>
      <c r="J32" s="2"/>
    </row>
    <row r="33" spans="1:11">
      <c r="A33" s="10">
        <v>8.3462949999999996</v>
      </c>
      <c r="B33" s="9">
        <v>-53.105919999999998</v>
      </c>
      <c r="C33" s="3" t="s">
        <v>21</v>
      </c>
      <c r="D33" s="3" t="s">
        <v>20</v>
      </c>
      <c r="E33" s="3" t="s">
        <v>10</v>
      </c>
      <c r="F33" s="5">
        <v>1720</v>
      </c>
      <c r="G33" s="5">
        <v>1.215554</v>
      </c>
      <c r="H33" s="5"/>
      <c r="I33" s="6">
        <f>AVERAGE(G30:G33)</f>
        <v>1.1986880000000002</v>
      </c>
      <c r="J33" s="7">
        <f>STDEV(G30:G33)/2</f>
        <v>4.4474366984440225E-2</v>
      </c>
    </row>
    <row r="34" spans="1:11">
      <c r="A34" s="10">
        <v>8.3823166666666662</v>
      </c>
      <c r="B34" s="9">
        <v>-53.051841666666668</v>
      </c>
      <c r="C34" s="3" t="s">
        <v>19</v>
      </c>
      <c r="D34" s="3" t="s">
        <v>22</v>
      </c>
      <c r="E34" s="3" t="s">
        <v>10</v>
      </c>
      <c r="F34" s="4">
        <v>2052</v>
      </c>
      <c r="G34" s="5">
        <v>0.71982199999999996</v>
      </c>
      <c r="H34" s="5"/>
      <c r="I34" s="6"/>
      <c r="J34" s="7"/>
    </row>
    <row r="35" spans="1:11">
      <c r="A35" s="10">
        <v>8.3823166666666662</v>
      </c>
      <c r="B35" s="9">
        <v>-53.051841666666668</v>
      </c>
      <c r="C35" s="3" t="s">
        <v>19</v>
      </c>
      <c r="D35" s="3" t="s">
        <v>22</v>
      </c>
      <c r="E35" s="3" t="s">
        <v>10</v>
      </c>
      <c r="F35" s="4">
        <v>2052</v>
      </c>
      <c r="G35" s="5">
        <v>1.3755539999999999</v>
      </c>
      <c r="H35" s="5"/>
      <c r="I35" s="6"/>
      <c r="J35" s="2"/>
    </row>
    <row r="36" spans="1:11">
      <c r="A36" s="10">
        <v>8.3823166666666662</v>
      </c>
      <c r="B36" s="9">
        <v>-53.051841666666668</v>
      </c>
      <c r="C36" s="3" t="s">
        <v>19</v>
      </c>
      <c r="D36" s="3" t="s">
        <v>22</v>
      </c>
      <c r="E36" s="3" t="s">
        <v>10</v>
      </c>
      <c r="F36" s="4">
        <v>2052</v>
      </c>
      <c r="G36" s="5">
        <v>1.1948220000000001</v>
      </c>
      <c r="H36" s="5"/>
      <c r="I36" s="6"/>
      <c r="J36" s="2"/>
    </row>
    <row r="37" spans="1:11">
      <c r="A37" s="10">
        <v>8.3823166666666662</v>
      </c>
      <c r="B37" s="9">
        <v>-53.051841666666668</v>
      </c>
      <c r="C37" s="3" t="s">
        <v>19</v>
      </c>
      <c r="D37" s="3" t="s">
        <v>22</v>
      </c>
      <c r="E37" s="3" t="s">
        <v>10</v>
      </c>
      <c r="F37" s="4">
        <v>2052</v>
      </c>
      <c r="G37" s="5">
        <v>1.2535540000000001</v>
      </c>
      <c r="H37" s="5"/>
      <c r="I37" s="6">
        <f>AVERAGE(G34:G37)</f>
        <v>1.1359380000000001</v>
      </c>
      <c r="J37" s="7">
        <f>STDEV(G34:G37)/2</f>
        <v>0.14372114255970339</v>
      </c>
    </row>
    <row r="38" spans="1:11">
      <c r="A38" s="10">
        <v>8.4312083333333341</v>
      </c>
      <c r="B38" s="9">
        <v>-52.794423333333334</v>
      </c>
      <c r="C38" s="3" t="s">
        <v>19</v>
      </c>
      <c r="D38" s="3" t="s">
        <v>23</v>
      </c>
      <c r="E38" s="3" t="s">
        <v>10</v>
      </c>
      <c r="F38" s="4">
        <v>2440</v>
      </c>
      <c r="G38" s="5">
        <v>1.370822</v>
      </c>
      <c r="H38" s="5"/>
      <c r="I38" s="6"/>
      <c r="J38" s="7"/>
    </row>
    <row r="39" spans="1:11">
      <c r="A39" s="10">
        <v>8.4312083333333341</v>
      </c>
      <c r="B39" s="9">
        <v>-52.794423333333334</v>
      </c>
      <c r="C39" s="3" t="s">
        <v>19</v>
      </c>
      <c r="D39" s="3" t="s">
        <v>23</v>
      </c>
      <c r="E39" s="3" t="s">
        <v>10</v>
      </c>
      <c r="F39" s="4">
        <v>2440</v>
      </c>
      <c r="G39" s="5">
        <v>1.4465539999999999</v>
      </c>
      <c r="H39" s="5"/>
      <c r="I39" s="6"/>
      <c r="J39" s="2"/>
    </row>
    <row r="40" spans="1:11">
      <c r="A40" s="10">
        <v>8.4312083333333341</v>
      </c>
      <c r="B40" s="9">
        <v>-52.794423333333334</v>
      </c>
      <c r="C40" s="3" t="s">
        <v>19</v>
      </c>
      <c r="D40" s="3" t="s">
        <v>23</v>
      </c>
      <c r="E40" s="3" t="s">
        <v>10</v>
      </c>
      <c r="F40" s="4">
        <v>2440</v>
      </c>
      <c r="G40" s="5">
        <v>1.3438220000000001</v>
      </c>
      <c r="H40" s="5"/>
      <c r="I40" s="6">
        <f>AVERAGE(G38:G40)</f>
        <v>1.3870659999999999</v>
      </c>
      <c r="J40" s="7">
        <f>STDEV(G38:G40)/SQRT(3)</f>
        <v>3.0748260698777698E-2</v>
      </c>
    </row>
    <row r="41" spans="1:11">
      <c r="A41" s="10">
        <v>8.4392449999999997</v>
      </c>
      <c r="B41" s="9">
        <v>-52.966866666666668</v>
      </c>
      <c r="C41" s="3" t="s">
        <v>19</v>
      </c>
      <c r="D41" s="3" t="s">
        <v>24</v>
      </c>
      <c r="E41" s="3" t="s">
        <v>10</v>
      </c>
      <c r="F41" s="4">
        <v>2643</v>
      </c>
      <c r="G41" s="5"/>
      <c r="H41" s="8">
        <v>0.122822</v>
      </c>
      <c r="I41" s="6"/>
      <c r="J41" s="7"/>
      <c r="K41" t="s">
        <v>27</v>
      </c>
    </row>
    <row r="42" spans="1:11">
      <c r="A42" s="10">
        <v>8.4392449999999997</v>
      </c>
      <c r="B42" s="9">
        <v>-52.966866666666668</v>
      </c>
      <c r="C42" s="3" t="s">
        <v>19</v>
      </c>
      <c r="D42" s="3" t="s">
        <v>24</v>
      </c>
      <c r="E42" s="3" t="s">
        <v>10</v>
      </c>
      <c r="F42" s="4">
        <v>2643</v>
      </c>
      <c r="G42" s="5"/>
      <c r="H42" s="8">
        <v>0.57955400000000001</v>
      </c>
      <c r="I42" s="6"/>
      <c r="J42" s="2"/>
      <c r="K42" t="s">
        <v>27</v>
      </c>
    </row>
    <row r="43" spans="1:11">
      <c r="A43" s="10">
        <v>8.4392449999999997</v>
      </c>
      <c r="B43" s="9">
        <v>-52.966866666666668</v>
      </c>
      <c r="C43" s="3" t="s">
        <v>19</v>
      </c>
      <c r="D43" s="3" t="s">
        <v>24</v>
      </c>
      <c r="E43" s="3" t="s">
        <v>10</v>
      </c>
      <c r="F43" s="4">
        <v>2643</v>
      </c>
      <c r="G43" s="5">
        <v>1.1968220000000001</v>
      </c>
      <c r="H43" s="5"/>
      <c r="I43" s="6">
        <f>G43</f>
        <v>1.1968220000000001</v>
      </c>
      <c r="J43" s="7"/>
    </row>
    <row r="44" spans="1:11">
      <c r="A44" s="10">
        <v>8.4686366666666668</v>
      </c>
      <c r="B44" s="9">
        <v>-52.79054166666667</v>
      </c>
      <c r="C44" s="3" t="s">
        <v>19</v>
      </c>
      <c r="D44" s="3" t="s">
        <v>25</v>
      </c>
      <c r="E44" s="3" t="s">
        <v>10</v>
      </c>
      <c r="F44" s="4">
        <v>3328</v>
      </c>
      <c r="G44" s="5">
        <v>1.1758219999999999</v>
      </c>
      <c r="H44" s="5"/>
      <c r="I44" s="6"/>
      <c r="J44" s="7"/>
    </row>
    <row r="45" spans="1:11">
      <c r="A45" s="10">
        <v>8.4686366666666668</v>
      </c>
      <c r="B45" s="9">
        <v>-52.79054166666667</v>
      </c>
      <c r="C45" s="3" t="s">
        <v>19</v>
      </c>
      <c r="D45" s="3" t="s">
        <v>25</v>
      </c>
      <c r="E45" s="3" t="s">
        <v>10</v>
      </c>
      <c r="F45" s="4">
        <v>3328</v>
      </c>
      <c r="G45" s="5">
        <v>1.163554</v>
      </c>
      <c r="H45" s="5"/>
      <c r="I45" s="6">
        <f>AVERAGE(G44:G45)</f>
        <v>1.1696879999999998</v>
      </c>
      <c r="J45" s="7">
        <f>STDEV(G44:G45)/SQRT(2)</f>
        <v>6.1339999999999719E-3</v>
      </c>
    </row>
  </sheetData>
  <phoneticPr fontId="7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3"/>
  <sheetViews>
    <sheetView workbookViewId="0">
      <selection activeCell="G1" sqref="G1:G43"/>
    </sheetView>
  </sheetViews>
  <sheetFormatPr baseColWidth="10" defaultRowHeight="25"/>
  <sheetData>
    <row r="1" spans="1:7">
      <c r="A1" s="9">
        <v>7</v>
      </c>
      <c r="B1">
        <v>35.267099999999999</v>
      </c>
      <c r="C1">
        <f>A1+(B1/60)</f>
        <v>7.5877850000000002</v>
      </c>
      <c r="E1" s="9">
        <v>53</v>
      </c>
      <c r="F1">
        <v>55.172199999999997</v>
      </c>
      <c r="G1">
        <f>-(E1+(F1/60))</f>
        <v>-53.919536666666666</v>
      </c>
    </row>
    <row r="2" spans="1:7">
      <c r="A2" s="9">
        <v>7</v>
      </c>
      <c r="B2">
        <v>35.267099999999999</v>
      </c>
      <c r="C2">
        <f t="shared" ref="C2:C42" si="0">A2+(B2/60)</f>
        <v>7.5877850000000002</v>
      </c>
      <c r="E2" s="9">
        <v>53</v>
      </c>
      <c r="F2">
        <v>55.172199999999997</v>
      </c>
      <c r="G2">
        <f t="shared" ref="G2:G43" si="1">-(E2+(F2/60))</f>
        <v>-53.919536666666666</v>
      </c>
    </row>
    <row r="3" spans="1:7">
      <c r="A3" s="9">
        <v>7</v>
      </c>
      <c r="B3">
        <v>35.267099999999999</v>
      </c>
      <c r="C3">
        <f t="shared" si="0"/>
        <v>7.5877850000000002</v>
      </c>
      <c r="E3" s="9">
        <v>53</v>
      </c>
      <c r="F3">
        <v>55.172199999999997</v>
      </c>
      <c r="G3">
        <f t="shared" si="1"/>
        <v>-53.919536666666666</v>
      </c>
    </row>
    <row r="4" spans="1:7">
      <c r="A4" s="9">
        <v>7</v>
      </c>
      <c r="B4">
        <v>35.267099999999999</v>
      </c>
      <c r="C4">
        <f t="shared" si="0"/>
        <v>7.5877850000000002</v>
      </c>
      <c r="E4" s="9">
        <v>53</v>
      </c>
      <c r="F4">
        <v>55.172199999999997</v>
      </c>
      <c r="G4">
        <f t="shared" si="1"/>
        <v>-53.919536666666666</v>
      </c>
    </row>
    <row r="5" spans="1:7">
      <c r="A5" s="9">
        <v>7</v>
      </c>
      <c r="B5">
        <v>39.601599999999998</v>
      </c>
      <c r="C5">
        <f t="shared" si="0"/>
        <v>7.660026666666667</v>
      </c>
      <c r="E5" s="9">
        <v>53</v>
      </c>
      <c r="F5">
        <v>49.201599999999999</v>
      </c>
      <c r="G5">
        <f t="shared" si="1"/>
        <v>-53.820026666666664</v>
      </c>
    </row>
    <row r="6" spans="1:7">
      <c r="A6" s="9">
        <v>7</v>
      </c>
      <c r="B6">
        <v>39.601599999999998</v>
      </c>
      <c r="C6">
        <f t="shared" si="0"/>
        <v>7.660026666666667</v>
      </c>
      <c r="E6" s="9">
        <v>53</v>
      </c>
      <c r="F6">
        <v>49.201599999999999</v>
      </c>
      <c r="G6">
        <f t="shared" si="1"/>
        <v>-53.820026666666664</v>
      </c>
    </row>
    <row r="7" spans="1:7">
      <c r="A7" s="9">
        <v>7</v>
      </c>
      <c r="B7">
        <v>39.601599999999998</v>
      </c>
      <c r="C7">
        <f t="shared" si="0"/>
        <v>7.660026666666667</v>
      </c>
      <c r="E7" s="9">
        <v>53</v>
      </c>
      <c r="F7">
        <v>49.201599999999999</v>
      </c>
      <c r="G7">
        <f t="shared" si="1"/>
        <v>-53.820026666666664</v>
      </c>
    </row>
    <row r="8" spans="1:7">
      <c r="A8" s="9">
        <v>7</v>
      </c>
      <c r="B8">
        <v>39.601599999999998</v>
      </c>
      <c r="C8">
        <f t="shared" si="0"/>
        <v>7.660026666666667</v>
      </c>
      <c r="E8" s="9">
        <v>53</v>
      </c>
      <c r="F8">
        <v>49.201599999999999</v>
      </c>
      <c r="G8">
        <f t="shared" si="1"/>
        <v>-53.820026666666664</v>
      </c>
    </row>
    <row r="9" spans="1:7">
      <c r="A9" s="9">
        <v>7</v>
      </c>
      <c r="B9">
        <v>43.447299999999998</v>
      </c>
      <c r="C9">
        <f t="shared" si="0"/>
        <v>7.724121666666667</v>
      </c>
      <c r="E9" s="9">
        <v>53</v>
      </c>
      <c r="F9">
        <v>47.823900000000002</v>
      </c>
      <c r="G9">
        <f t="shared" si="1"/>
        <v>-53.797065000000003</v>
      </c>
    </row>
    <row r="10" spans="1:7">
      <c r="A10" s="9">
        <v>7</v>
      </c>
      <c r="B10">
        <v>43.447299999999998</v>
      </c>
      <c r="C10">
        <f t="shared" si="0"/>
        <v>7.724121666666667</v>
      </c>
      <c r="E10" s="9">
        <v>53</v>
      </c>
      <c r="F10">
        <v>47.823900000000002</v>
      </c>
      <c r="G10">
        <f t="shared" si="1"/>
        <v>-53.797065000000003</v>
      </c>
    </row>
    <row r="11" spans="1:7">
      <c r="A11" s="9">
        <v>7</v>
      </c>
      <c r="B11">
        <v>50.6599</v>
      </c>
      <c r="C11">
        <f t="shared" si="0"/>
        <v>7.8443316666666671</v>
      </c>
      <c r="E11" s="9">
        <v>53</v>
      </c>
      <c r="F11">
        <v>40.108899999999998</v>
      </c>
      <c r="G11">
        <f t="shared" si="1"/>
        <v>-53.668481666666665</v>
      </c>
    </row>
    <row r="12" spans="1:7">
      <c r="A12" s="9">
        <v>7</v>
      </c>
      <c r="B12">
        <v>50.6599</v>
      </c>
      <c r="C12">
        <f t="shared" si="0"/>
        <v>7.8443316666666671</v>
      </c>
      <c r="E12" s="9">
        <v>53</v>
      </c>
      <c r="F12">
        <v>40.108899999999998</v>
      </c>
      <c r="G12">
        <f t="shared" si="1"/>
        <v>-53.668481666666665</v>
      </c>
    </row>
    <row r="13" spans="1:7">
      <c r="A13" s="9">
        <v>7</v>
      </c>
      <c r="B13">
        <v>50.6599</v>
      </c>
      <c r="C13">
        <f t="shared" si="0"/>
        <v>7.8443316666666671</v>
      </c>
      <c r="E13" s="9">
        <v>53</v>
      </c>
      <c r="F13">
        <v>40.108899999999998</v>
      </c>
      <c r="G13">
        <f t="shared" si="1"/>
        <v>-53.668481666666665</v>
      </c>
    </row>
    <row r="14" spans="1:7">
      <c r="A14" s="9">
        <v>7</v>
      </c>
      <c r="B14">
        <v>50.6599</v>
      </c>
      <c r="C14">
        <f t="shared" si="0"/>
        <v>7.8443316666666671</v>
      </c>
      <c r="E14" s="9">
        <v>53</v>
      </c>
      <c r="F14">
        <v>40.108899999999998</v>
      </c>
      <c r="G14">
        <f t="shared" si="1"/>
        <v>-53.668481666666665</v>
      </c>
    </row>
    <row r="15" spans="1:7">
      <c r="A15" s="9">
        <v>7</v>
      </c>
      <c r="B15">
        <v>26.483499999999999</v>
      </c>
      <c r="C15">
        <f t="shared" si="0"/>
        <v>7.4413916666666671</v>
      </c>
      <c r="E15" s="9">
        <v>52</v>
      </c>
      <c r="F15">
        <v>45.4739</v>
      </c>
      <c r="G15">
        <f t="shared" si="1"/>
        <v>-52.75789833333333</v>
      </c>
    </row>
    <row r="16" spans="1:7">
      <c r="A16" s="9">
        <v>7</v>
      </c>
      <c r="B16">
        <v>26.483499999999999</v>
      </c>
      <c r="C16">
        <f t="shared" si="0"/>
        <v>7.4413916666666671</v>
      </c>
      <c r="E16" s="9">
        <v>52</v>
      </c>
      <c r="F16">
        <v>45.4739</v>
      </c>
      <c r="G16">
        <f t="shared" si="1"/>
        <v>-52.75789833333333</v>
      </c>
    </row>
    <row r="17" spans="1:7">
      <c r="A17" s="9">
        <v>7</v>
      </c>
      <c r="B17">
        <v>26.483499999999999</v>
      </c>
      <c r="C17">
        <f t="shared" si="0"/>
        <v>7.4413916666666671</v>
      </c>
      <c r="E17" s="9">
        <v>52</v>
      </c>
      <c r="F17">
        <v>45.4739</v>
      </c>
      <c r="G17">
        <f t="shared" si="1"/>
        <v>-52.75789833333333</v>
      </c>
    </row>
    <row r="18" spans="1:7">
      <c r="A18" s="9">
        <v>7</v>
      </c>
      <c r="B18">
        <v>56.386400000000002</v>
      </c>
      <c r="C18">
        <f t="shared" si="0"/>
        <v>7.9397733333333331</v>
      </c>
      <c r="E18" s="9">
        <v>53</v>
      </c>
      <c r="F18">
        <v>34.910699999999999</v>
      </c>
      <c r="G18">
        <f t="shared" si="1"/>
        <v>-53.581845000000001</v>
      </c>
    </row>
    <row r="19" spans="1:7">
      <c r="A19" s="9">
        <v>7</v>
      </c>
      <c r="B19">
        <v>56.386400000000002</v>
      </c>
      <c r="C19">
        <f t="shared" si="0"/>
        <v>7.9397733333333331</v>
      </c>
      <c r="E19" s="9">
        <v>53</v>
      </c>
      <c r="F19">
        <v>34.910699999999999</v>
      </c>
      <c r="G19">
        <f t="shared" si="1"/>
        <v>-53.581845000000001</v>
      </c>
    </row>
    <row r="20" spans="1:7">
      <c r="A20" s="9">
        <v>7</v>
      </c>
      <c r="B20">
        <v>56.386400000000002</v>
      </c>
      <c r="C20">
        <f t="shared" si="0"/>
        <v>7.9397733333333331</v>
      </c>
      <c r="E20" s="9">
        <v>53</v>
      </c>
      <c r="F20">
        <v>34.910699999999999</v>
      </c>
      <c r="G20">
        <f t="shared" si="1"/>
        <v>-53.581845000000001</v>
      </c>
    </row>
    <row r="21" spans="1:7">
      <c r="A21" s="9">
        <v>8</v>
      </c>
      <c r="B21">
        <v>2.3708999999999998</v>
      </c>
      <c r="C21">
        <f t="shared" si="0"/>
        <v>8.0395149999999997</v>
      </c>
      <c r="E21" s="9">
        <v>53</v>
      </c>
      <c r="F21">
        <v>29.1</v>
      </c>
      <c r="G21">
        <f t="shared" si="1"/>
        <v>-53.484999999999999</v>
      </c>
    </row>
    <row r="22" spans="1:7">
      <c r="A22" s="9">
        <v>8</v>
      </c>
      <c r="B22">
        <v>2.3708999999999998</v>
      </c>
      <c r="C22">
        <f t="shared" si="0"/>
        <v>8.0395149999999997</v>
      </c>
      <c r="E22" s="9">
        <v>53</v>
      </c>
      <c r="F22">
        <v>29.1</v>
      </c>
      <c r="G22">
        <f t="shared" si="1"/>
        <v>-53.484999999999999</v>
      </c>
    </row>
    <row r="23" spans="1:7">
      <c r="A23" s="9">
        <v>8</v>
      </c>
      <c r="B23">
        <v>14.7742</v>
      </c>
      <c r="C23">
        <f t="shared" si="0"/>
        <v>8.2462366666666664</v>
      </c>
      <c r="E23" s="9">
        <v>53</v>
      </c>
      <c r="F23">
        <v>14.334099999999999</v>
      </c>
      <c r="G23">
        <f t="shared" si="1"/>
        <v>-53.238901666666663</v>
      </c>
    </row>
    <row r="24" spans="1:7">
      <c r="A24" s="9">
        <v>8</v>
      </c>
      <c r="B24">
        <v>14.7742</v>
      </c>
      <c r="C24">
        <f t="shared" si="0"/>
        <v>8.2462366666666664</v>
      </c>
      <c r="E24" s="9">
        <v>53</v>
      </c>
      <c r="F24">
        <v>14.334099999999999</v>
      </c>
      <c r="G24">
        <f t="shared" si="1"/>
        <v>-53.238901666666663</v>
      </c>
    </row>
    <row r="25" spans="1:7">
      <c r="A25" s="9">
        <v>8</v>
      </c>
      <c r="B25">
        <v>14.7742</v>
      </c>
      <c r="C25">
        <f t="shared" si="0"/>
        <v>8.2462366666666664</v>
      </c>
      <c r="E25" s="9">
        <v>53</v>
      </c>
      <c r="F25">
        <v>14.334099999999999</v>
      </c>
      <c r="G25">
        <f t="shared" si="1"/>
        <v>-53.238901666666663</v>
      </c>
    </row>
    <row r="26" spans="1:7">
      <c r="A26" s="9">
        <v>8</v>
      </c>
      <c r="B26">
        <v>21.369299999999999</v>
      </c>
      <c r="C26">
        <f t="shared" si="0"/>
        <v>8.3561549999999993</v>
      </c>
      <c r="E26" s="9">
        <v>53</v>
      </c>
      <c r="F26">
        <v>12.6244</v>
      </c>
      <c r="G26">
        <f t="shared" si="1"/>
        <v>-53.210406666666664</v>
      </c>
    </row>
    <row r="27" spans="1:7">
      <c r="A27" s="9">
        <v>8</v>
      </c>
      <c r="B27">
        <v>21.369299999999999</v>
      </c>
      <c r="C27">
        <f t="shared" si="0"/>
        <v>8.3561549999999993</v>
      </c>
      <c r="E27" s="9">
        <v>53</v>
      </c>
      <c r="F27">
        <v>12.6244</v>
      </c>
      <c r="G27">
        <f t="shared" si="1"/>
        <v>-53.210406666666664</v>
      </c>
    </row>
    <row r="28" spans="1:7">
      <c r="A28" s="9">
        <v>8</v>
      </c>
      <c r="B28">
        <v>20.777699999999999</v>
      </c>
      <c r="C28">
        <f t="shared" si="0"/>
        <v>8.3462949999999996</v>
      </c>
      <c r="E28" s="9">
        <v>53</v>
      </c>
      <c r="F28">
        <v>6.3552</v>
      </c>
      <c r="G28">
        <f t="shared" si="1"/>
        <v>-53.105919999999998</v>
      </c>
    </row>
    <row r="29" spans="1:7">
      <c r="A29" s="9">
        <v>8</v>
      </c>
      <c r="B29">
        <v>20.777699999999999</v>
      </c>
      <c r="C29">
        <f t="shared" si="0"/>
        <v>8.3462949999999996</v>
      </c>
      <c r="E29" s="9">
        <v>53</v>
      </c>
      <c r="F29">
        <v>6.3552</v>
      </c>
      <c r="G29">
        <f t="shared" si="1"/>
        <v>-53.105919999999998</v>
      </c>
    </row>
    <row r="30" spans="1:7">
      <c r="A30" s="9">
        <v>8</v>
      </c>
      <c r="B30">
        <v>20.777699999999999</v>
      </c>
      <c r="C30">
        <f t="shared" si="0"/>
        <v>8.3462949999999996</v>
      </c>
      <c r="E30" s="9">
        <v>53</v>
      </c>
      <c r="F30">
        <v>6.3552</v>
      </c>
      <c r="G30">
        <f t="shared" si="1"/>
        <v>-53.105919999999998</v>
      </c>
    </row>
    <row r="31" spans="1:7">
      <c r="A31" s="9">
        <v>8</v>
      </c>
      <c r="B31">
        <v>20.777699999999999</v>
      </c>
      <c r="C31">
        <f t="shared" si="0"/>
        <v>8.3462949999999996</v>
      </c>
      <c r="E31" s="9">
        <v>53</v>
      </c>
      <c r="F31">
        <v>6.3552</v>
      </c>
      <c r="G31">
        <f t="shared" si="1"/>
        <v>-53.105919999999998</v>
      </c>
    </row>
    <row r="32" spans="1:7">
      <c r="A32" s="9">
        <v>8</v>
      </c>
      <c r="B32">
        <v>22.939</v>
      </c>
      <c r="C32">
        <f t="shared" si="0"/>
        <v>8.3823166666666662</v>
      </c>
      <c r="E32" s="9">
        <v>53</v>
      </c>
      <c r="F32">
        <v>3.1105</v>
      </c>
      <c r="G32">
        <f t="shared" si="1"/>
        <v>-53.051841666666668</v>
      </c>
    </row>
    <row r="33" spans="1:7">
      <c r="A33" s="9">
        <v>8</v>
      </c>
      <c r="B33">
        <v>22.939</v>
      </c>
      <c r="C33">
        <f t="shared" si="0"/>
        <v>8.3823166666666662</v>
      </c>
      <c r="E33" s="9">
        <v>53</v>
      </c>
      <c r="F33">
        <v>3.1105</v>
      </c>
      <c r="G33">
        <f t="shared" si="1"/>
        <v>-53.051841666666668</v>
      </c>
    </row>
    <row r="34" spans="1:7">
      <c r="A34" s="9">
        <v>8</v>
      </c>
      <c r="B34">
        <v>22.939</v>
      </c>
      <c r="C34">
        <f t="shared" si="0"/>
        <v>8.3823166666666662</v>
      </c>
      <c r="E34" s="9">
        <v>53</v>
      </c>
      <c r="F34">
        <v>3.1105</v>
      </c>
      <c r="G34">
        <f t="shared" si="1"/>
        <v>-53.051841666666668</v>
      </c>
    </row>
    <row r="35" spans="1:7">
      <c r="A35" s="9">
        <v>8</v>
      </c>
      <c r="B35">
        <v>22.939</v>
      </c>
      <c r="C35">
        <f t="shared" si="0"/>
        <v>8.3823166666666662</v>
      </c>
      <c r="E35" s="9">
        <v>53</v>
      </c>
      <c r="F35">
        <v>3.1105</v>
      </c>
      <c r="G35">
        <f t="shared" si="1"/>
        <v>-53.051841666666668</v>
      </c>
    </row>
    <row r="36" spans="1:7">
      <c r="A36" s="9">
        <v>8</v>
      </c>
      <c r="B36">
        <v>25.872499999999999</v>
      </c>
      <c r="C36">
        <f t="shared" si="0"/>
        <v>8.4312083333333341</v>
      </c>
      <c r="E36" s="9">
        <v>52</v>
      </c>
      <c r="F36">
        <v>47.665399999999998</v>
      </c>
      <c r="G36">
        <f t="shared" si="1"/>
        <v>-52.794423333333334</v>
      </c>
    </row>
    <row r="37" spans="1:7">
      <c r="A37" s="9">
        <v>8</v>
      </c>
      <c r="B37">
        <v>25.872499999999999</v>
      </c>
      <c r="C37">
        <f t="shared" si="0"/>
        <v>8.4312083333333341</v>
      </c>
      <c r="E37" s="9">
        <v>52</v>
      </c>
      <c r="F37">
        <v>47.665399999999998</v>
      </c>
      <c r="G37">
        <f t="shared" si="1"/>
        <v>-52.794423333333334</v>
      </c>
    </row>
    <row r="38" spans="1:7">
      <c r="A38" s="9">
        <v>8</v>
      </c>
      <c r="B38">
        <v>25.872499999999999</v>
      </c>
      <c r="C38">
        <f t="shared" si="0"/>
        <v>8.4312083333333341</v>
      </c>
      <c r="E38" s="9">
        <v>52</v>
      </c>
      <c r="F38">
        <v>47.665399999999998</v>
      </c>
      <c r="G38">
        <f t="shared" si="1"/>
        <v>-52.794423333333334</v>
      </c>
    </row>
    <row r="39" spans="1:7">
      <c r="A39" s="9">
        <v>8</v>
      </c>
      <c r="B39">
        <v>26.354700000000001</v>
      </c>
      <c r="C39">
        <f t="shared" si="0"/>
        <v>8.4392449999999997</v>
      </c>
      <c r="E39" s="9">
        <v>52</v>
      </c>
      <c r="F39">
        <v>58.012</v>
      </c>
      <c r="G39">
        <f t="shared" si="1"/>
        <v>-52.966866666666668</v>
      </c>
    </row>
    <row r="40" spans="1:7">
      <c r="A40" s="9">
        <v>8</v>
      </c>
      <c r="B40">
        <v>26.354700000000001</v>
      </c>
      <c r="C40">
        <f t="shared" si="0"/>
        <v>8.4392449999999997</v>
      </c>
      <c r="E40" s="9">
        <v>52</v>
      </c>
      <c r="F40">
        <v>58.012</v>
      </c>
      <c r="G40">
        <f t="shared" si="1"/>
        <v>-52.966866666666668</v>
      </c>
    </row>
    <row r="41" spans="1:7">
      <c r="A41" s="9">
        <v>8</v>
      </c>
      <c r="B41">
        <v>26.354700000000001</v>
      </c>
      <c r="C41">
        <f t="shared" si="0"/>
        <v>8.4392449999999997</v>
      </c>
      <c r="E41" s="9">
        <v>52</v>
      </c>
      <c r="F41">
        <v>58.012</v>
      </c>
      <c r="G41">
        <f t="shared" si="1"/>
        <v>-52.966866666666668</v>
      </c>
    </row>
    <row r="42" spans="1:7">
      <c r="A42" s="9">
        <v>8</v>
      </c>
      <c r="B42">
        <v>28.118200000000002</v>
      </c>
      <c r="C42">
        <f t="shared" si="0"/>
        <v>8.4686366666666668</v>
      </c>
      <c r="E42" s="9">
        <v>52</v>
      </c>
      <c r="F42">
        <v>47.432499999999997</v>
      </c>
      <c r="G42">
        <f t="shared" si="1"/>
        <v>-52.79054166666667</v>
      </c>
    </row>
    <row r="43" spans="1:7">
      <c r="A43" s="9">
        <v>8</v>
      </c>
      <c r="B43">
        <v>28.118200000000002</v>
      </c>
      <c r="C43">
        <f>A43+(B43/60)</f>
        <v>8.4686366666666668</v>
      </c>
      <c r="E43" s="9">
        <v>52</v>
      </c>
      <c r="F43">
        <v>47.432499999999997</v>
      </c>
      <c r="G43">
        <f t="shared" si="1"/>
        <v>-52.79054166666667</v>
      </c>
    </row>
  </sheetData>
  <phoneticPr fontId="7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4"/>
  <sheetViews>
    <sheetView view="pageLayout" workbookViewId="0">
      <selection activeCell="A5" sqref="A5"/>
    </sheetView>
  </sheetViews>
  <sheetFormatPr baseColWidth="10" defaultRowHeight="2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</sheetData>
  <phoneticPr fontId="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</vt:lpstr>
      <vt:lpstr>Sheet1</vt:lpstr>
      <vt:lpstr>lat lon conversion</vt:lpstr>
      <vt:lpstr>readme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Oppo</dc:creator>
  <cp:lastModifiedBy>Andreas Schmittner</cp:lastModifiedBy>
  <dcterms:created xsi:type="dcterms:W3CDTF">2015-11-12T14:13:35Z</dcterms:created>
  <dcterms:modified xsi:type="dcterms:W3CDTF">2016-11-08T18:45:49Z</dcterms:modified>
</cp:coreProperties>
</file>