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405"/>
  <workbookPr autoCompressPictures="0"/>
  <bookViews>
    <workbookView xWindow="4980" yWindow="1720" windowWidth="25060" windowHeight="13640" activeTab="2"/>
  </bookViews>
  <sheets>
    <sheet name="Data Set Info" sheetId="4" r:id="rId1"/>
    <sheet name="Data" sheetId="2" r:id="rId2"/>
    <sheet name="Ages" sheetId="1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" l="1"/>
  <c r="H19" i="1"/>
  <c r="I17" i="1"/>
  <c r="H17" i="1"/>
  <c r="I15" i="1"/>
  <c r="H15" i="1"/>
  <c r="I11" i="1"/>
  <c r="H11" i="1"/>
  <c r="I9" i="1"/>
  <c r="H9" i="1"/>
  <c r="I7" i="1"/>
  <c r="H7" i="1"/>
  <c r="I6" i="1"/>
  <c r="H6" i="1"/>
  <c r="I4" i="1"/>
  <c r="H4" i="1"/>
</calcChain>
</file>

<file path=xl/sharedStrings.xml><?xml version="1.0" encoding="utf-8"?>
<sst xmlns="http://schemas.openxmlformats.org/spreadsheetml/2006/main" count="168" uniqueCount="123">
  <si>
    <t>Laboratory</t>
  </si>
  <si>
    <t>Calibrated Age Range (cal yr BP)</t>
  </si>
  <si>
    <t>Median 1-σ Age</t>
  </si>
  <si>
    <t xml:space="preserve"> ID*</t>
  </si>
  <si>
    <t>(cm)</t>
  </si>
  <si>
    <t>(1 σ)</t>
  </si>
  <si>
    <t>(2 σ)</t>
  </si>
  <si>
    <t>(cal yr BP)</t>
  </si>
  <si>
    <t>Vikjordavatnet</t>
  </si>
  <si>
    <t>OS-80456</t>
  </si>
  <si>
    <t>1292-1326</t>
  </si>
  <si>
    <t>1286-1344</t>
  </si>
  <si>
    <t>±</t>
  </si>
  <si>
    <t>UCI-58697</t>
  </si>
  <si>
    <t>--</t>
  </si>
  <si>
    <t>2363-2654</t>
  </si>
  <si>
    <t>2356-2694</t>
  </si>
  <si>
    <t>OS-80587</t>
  </si>
  <si>
    <t>3394-3450</t>
  </si>
  <si>
    <t>3369-3477</t>
  </si>
  <si>
    <t>OS-80588</t>
  </si>
  <si>
    <t>4826-4852</t>
  </si>
  <si>
    <t>4661-4864</t>
  </si>
  <si>
    <t>UCI-58698</t>
  </si>
  <si>
    <t>5751-5891</t>
  </si>
  <si>
    <t>5747-5899</t>
  </si>
  <si>
    <t>OS-80589</t>
  </si>
  <si>
    <t>7166-7247</t>
  </si>
  <si>
    <t>7027-7267</t>
  </si>
  <si>
    <t>UCI-58704</t>
  </si>
  <si>
    <t>7963-8000</t>
  </si>
  <si>
    <t>7947-8017</t>
  </si>
  <si>
    <t>OS-80590</t>
  </si>
  <si>
    <t>8603-8755</t>
  </si>
  <si>
    <t>8591-8975</t>
  </si>
  <si>
    <t>UCI-58699</t>
  </si>
  <si>
    <t>9441-9487</t>
  </si>
  <si>
    <t>9421-9524</t>
  </si>
  <si>
    <t>Fiskebølvatnet</t>
  </si>
  <si>
    <t>OS-80453</t>
  </si>
  <si>
    <t>966-1053</t>
  </si>
  <si>
    <t>937-1062</t>
  </si>
  <si>
    <t>UCI-58700</t>
  </si>
  <si>
    <t>2184-2335</t>
  </si>
  <si>
    <t>2159-2341</t>
  </si>
  <si>
    <t>OS-80454</t>
  </si>
  <si>
    <t>3450-3556</t>
  </si>
  <si>
    <t>3403-3576</t>
  </si>
  <si>
    <t>UCI-58701</t>
  </si>
  <si>
    <t>4413-4498</t>
  </si>
  <si>
    <t>4303-4517</t>
  </si>
  <si>
    <t>OS-80455</t>
  </si>
  <si>
    <t>6809-6996</t>
  </si>
  <si>
    <t>6789-7155</t>
  </si>
  <si>
    <t>UCI-58702</t>
  </si>
  <si>
    <t>8780-8995</t>
  </si>
  <si>
    <t>8729-9006</t>
  </si>
  <si>
    <t>UCI-58703</t>
  </si>
  <si>
    <t>9445-9493</t>
  </si>
  <si>
    <t>9432-9523</t>
  </si>
  <si>
    <t>Vikjordvatnet</t>
  </si>
  <si>
    <t>Data set name</t>
  </si>
  <si>
    <t>Latitude</t>
  </si>
  <si>
    <t>Longitude</t>
  </si>
  <si>
    <t>Bathymetry/elevation</t>
  </si>
  <si>
    <t>Contributor(s)</t>
  </si>
  <si>
    <t>Funding source (name and country)</t>
  </si>
  <si>
    <t>References</t>
  </si>
  <si>
    <t>Variable names</t>
  </si>
  <si>
    <t>Variable unit</t>
  </si>
  <si>
    <t>Data precision</t>
  </si>
  <si>
    <t>Data format</t>
  </si>
  <si>
    <t>Contact information (mail, phone, electronic mail)</t>
  </si>
  <si>
    <t>Nicholas Balascio (413)545-0659 balascio@geo.umass.edu</t>
  </si>
  <si>
    <t>Vikjordvatnet/Fiskebølvatnet, Norway, geochemical data</t>
  </si>
  <si>
    <t>68°13.64' N (Vikjordvatnet) / 68°24.78' N (Fiskebølvatnet)</t>
  </si>
  <si>
    <t>14°3.79' E  (Vikjordvatnet) / 14°48.09' E (Fiskebølvatnet)</t>
  </si>
  <si>
    <t>Elevation 23 m (Vikjordvatnet) / 23 m (Fiskebølvatnet); maximum depth 21 m (Vikjordvatnet) / 44 m (Fiskebølvatnet)</t>
  </si>
  <si>
    <t>Balascio, N.L., Bradley, R.S.</t>
  </si>
  <si>
    <t>NSF (USA) Award # ARC-0714014 and ARC-0909354</t>
  </si>
  <si>
    <t>Contributors:  Balascio, N.L., Bradley, R.S.</t>
  </si>
  <si>
    <t>Depth (cm)</t>
  </si>
  <si>
    <t>MS (10-5 SI)</t>
  </si>
  <si>
    <t>Age (cal ka BP)</t>
  </si>
  <si>
    <t>C/N</t>
  </si>
  <si>
    <t>Location: Vikjordvatnet and Fiskebølvatnet, Lofoten Islands, Norway</t>
  </si>
  <si>
    <r>
      <t>d13C (</t>
    </r>
    <r>
      <rPr>
        <sz val="11"/>
        <color theme="1"/>
        <rFont val="Calibri"/>
        <family val="2"/>
      </rPr>
      <t>‰</t>
    </r>
    <r>
      <rPr>
        <sz val="9.35"/>
        <color theme="1"/>
        <rFont val="Arial"/>
        <family val="2"/>
      </rPr>
      <t>)</t>
    </r>
  </si>
  <si>
    <t>Ti (peak area)</t>
  </si>
  <si>
    <t xml:space="preserve">Measured parameter(s): Magnetic susceptibility (MS), organic-matter (OM) flux, total organic carbon/total nitrogen (C/N), d13C of organic matter,mass accumulation rates (MAR), scanning XRF Ti </t>
  </si>
  <si>
    <t>Balascio, N.L., Bradley, R.S., Evaluating Holocene climate change in northern Norway using sediment records from two contrasting lake systems. Journal of Paleolimnology</t>
  </si>
  <si>
    <t xml:space="preserve">Magnetic susceptibility (MS), organic-matter (OM) flux, total organic carbon/total nitrogen (C/N), d13C of organic matter,mass accumulation rate (MAR), scanning XRF Ti </t>
  </si>
  <si>
    <t>(‰)</t>
  </si>
  <si>
    <r>
      <t>δ</t>
    </r>
    <r>
      <rPr>
        <vertAlign val="superscript"/>
        <sz val="11"/>
        <rFont val="Arial"/>
        <family val="2"/>
      </rPr>
      <t>13</t>
    </r>
    <r>
      <rPr>
        <sz val="11"/>
        <rFont val="Arial"/>
        <family val="2"/>
      </rPr>
      <t>C</t>
    </r>
  </si>
  <si>
    <r>
      <t>14</t>
    </r>
    <r>
      <rPr>
        <sz val="11"/>
        <rFont val="Arial"/>
        <family val="2"/>
      </rPr>
      <t>C Age</t>
    </r>
  </si>
  <si>
    <r>
      <t>(</t>
    </r>
    <r>
      <rPr>
        <vertAlign val="superscript"/>
        <sz val="11"/>
        <rFont val="Arial"/>
        <family val="2"/>
      </rPr>
      <t>14</t>
    </r>
    <r>
      <rPr>
        <sz val="11"/>
        <rFont val="Arial"/>
        <family val="2"/>
      </rPr>
      <t>C yr BP)</t>
    </r>
  </si>
  <si>
    <t>*Samples were analyzed at the University of California Irvine Keck-CCAMS Facility (UCI) and the National Ocean Sciences Accelerator Mass Spectrometry Facility (OS)</t>
  </si>
  <si>
    <t>Core Depth**</t>
  </si>
  <si>
    <t>**Centered sample depths; samples 0.5-1.0 cm in thickness</t>
  </si>
  <si>
    <t>MAR (g/cm2/yr)</t>
  </si>
  <si>
    <t>1400</t>
  </si>
  <si>
    <t>25</t>
  </si>
  <si>
    <t>2435</t>
  </si>
  <si>
    <t>20</t>
  </si>
  <si>
    <t>3210</t>
  </si>
  <si>
    <t>30</t>
  </si>
  <si>
    <t>4250</t>
  </si>
  <si>
    <t>5065</t>
  </si>
  <si>
    <t>6260</t>
  </si>
  <si>
    <t>35</t>
  </si>
  <si>
    <t>7165</t>
  </si>
  <si>
    <t>7890</t>
  </si>
  <si>
    <t>40</t>
  </si>
  <si>
    <t>8430</t>
  </si>
  <si>
    <t/>
  </si>
  <si>
    <t>1100</t>
  </si>
  <si>
    <t>2255</t>
  </si>
  <si>
    <t>3270</t>
  </si>
  <si>
    <t>3960</t>
  </si>
  <si>
    <t>6070</t>
  </si>
  <si>
    <t>45</t>
  </si>
  <si>
    <t>8000</t>
  </si>
  <si>
    <t>8440</t>
  </si>
  <si>
    <t>OM Flux(g/cm2/yr)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</si>
</sst>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9.35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i/>
      <sz val="11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3">
    <xf numFmtId="0" fontId="0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6" fillId="0" borderId="0" xfId="2" applyFont="1" applyAlignment="1">
      <alignment horizontal="left" indent="1"/>
    </xf>
    <xf numFmtId="0" fontId="6" fillId="0" borderId="0" xfId="2" applyFont="1"/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8" fillId="0" borderId="3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9" fillId="0" borderId="0" xfId="2" applyFont="1" applyBorder="1" applyAlignment="1">
      <alignment horizontal="left"/>
    </xf>
    <xf numFmtId="0" fontId="9" fillId="0" borderId="4" xfId="2" applyFont="1" applyBorder="1" applyAlignment="1">
      <alignment horizontal="left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1" fontId="6" fillId="0" borderId="0" xfId="1" applyNumberFormat="1" applyFont="1" applyBorder="1" applyAlignment="1">
      <alignment horizontal="left"/>
    </xf>
    <xf numFmtId="0" fontId="6" fillId="0" borderId="0" xfId="1" applyFont="1" applyAlignment="1">
      <alignment horizontal="left"/>
    </xf>
    <xf numFmtId="0" fontId="9" fillId="0" borderId="0" xfId="0" quotePrefix="1" applyFont="1" applyBorder="1" applyAlignment="1">
      <alignment horizontal="left"/>
    </xf>
    <xf numFmtId="1" fontId="6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0" borderId="0" xfId="2" quotePrefix="1" applyFont="1" applyBorder="1" applyAlignment="1">
      <alignment horizontal="left"/>
    </xf>
    <xf numFmtId="1" fontId="9" fillId="0" borderId="4" xfId="2" applyNumberFormat="1" applyFont="1" applyBorder="1" applyAlignment="1">
      <alignment horizontal="left"/>
    </xf>
    <xf numFmtId="0" fontId="9" fillId="0" borderId="4" xfId="2" quotePrefix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1" fontId="6" fillId="0" borderId="4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" fontId="9" fillId="0" borderId="4" xfId="0" applyNumberFormat="1" applyFont="1" applyBorder="1" applyAlignment="1">
      <alignment horizontal="left"/>
    </xf>
  </cellXfs>
  <cellStyles count="33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  <cellStyle name="Normal 2" xfId="2"/>
    <cellStyle name="Normal_Book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zoomScale="85" zoomScaleNormal="85" zoomScalePageLayoutView="85" workbookViewId="0">
      <selection activeCell="D45" sqref="D45"/>
    </sheetView>
  </sheetViews>
  <sheetFormatPr baseColWidth="10" defaultColWidth="8.83203125" defaultRowHeight="13" x14ac:dyDescent="0"/>
  <cols>
    <col min="1" max="16384" width="8.83203125" style="3"/>
  </cols>
  <sheetData>
    <row r="3" spans="1:6">
      <c r="A3" s="2" t="s">
        <v>61</v>
      </c>
      <c r="F3" s="3" t="s">
        <v>74</v>
      </c>
    </row>
    <row r="4" spans="1:6">
      <c r="A4" s="2" t="s">
        <v>62</v>
      </c>
      <c r="F4" s="3" t="s">
        <v>75</v>
      </c>
    </row>
    <row r="5" spans="1:6">
      <c r="A5" s="2" t="s">
        <v>63</v>
      </c>
      <c r="F5" s="3" t="s">
        <v>76</v>
      </c>
    </row>
    <row r="6" spans="1:6">
      <c r="A6" s="2" t="s">
        <v>64</v>
      </c>
      <c r="F6" s="3" t="s">
        <v>77</v>
      </c>
    </row>
    <row r="7" spans="1:6">
      <c r="A7" s="2"/>
    </row>
    <row r="8" spans="1:6">
      <c r="A8" s="2" t="s">
        <v>65</v>
      </c>
      <c r="F8" s="3" t="s">
        <v>78</v>
      </c>
    </row>
    <row r="9" spans="1:6">
      <c r="A9" s="2" t="s">
        <v>66</v>
      </c>
      <c r="F9" s="3" t="s">
        <v>79</v>
      </c>
    </row>
    <row r="10" spans="1:6">
      <c r="A10" s="2" t="s">
        <v>67</v>
      </c>
      <c r="F10" s="3" t="s">
        <v>89</v>
      </c>
    </row>
    <row r="11" spans="1:6">
      <c r="A11" s="2" t="s">
        <v>68</v>
      </c>
      <c r="F11" s="1" t="s">
        <v>90</v>
      </c>
    </row>
    <row r="12" spans="1:6">
      <c r="A12" s="2" t="s">
        <v>69</v>
      </c>
    </row>
    <row r="13" spans="1:6">
      <c r="A13" s="2" t="s">
        <v>70</v>
      </c>
    </row>
    <row r="14" spans="1:6">
      <c r="A14" s="2" t="s">
        <v>71</v>
      </c>
    </row>
    <row r="15" spans="1:6">
      <c r="A15" s="2" t="s">
        <v>72</v>
      </c>
      <c r="F15" s="3" t="s">
        <v>73</v>
      </c>
    </row>
  </sheetData>
  <pageMargins left="0.75" right="0.75" top="1" bottom="1" header="0.5" footer="0.5"/>
  <pageSetup orientation="portrait" horizontalDpi="525" verticalDpi="52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5"/>
  <sheetViews>
    <sheetView topLeftCell="K1" workbookViewId="0">
      <selection activeCell="N5" sqref="N5:P343"/>
    </sheetView>
  </sheetViews>
  <sheetFormatPr baseColWidth="10" defaultColWidth="8.83203125" defaultRowHeight="13" x14ac:dyDescent="0"/>
  <cols>
    <col min="1" max="1" width="12.1640625" style="12" customWidth="1"/>
    <col min="2" max="2" width="10.33203125" style="12" customWidth="1"/>
    <col min="3" max="3" width="7.6640625" style="12" customWidth="1"/>
    <col min="4" max="4" width="11.83203125" style="12" customWidth="1"/>
    <col min="5" max="5" width="8.83203125" style="12"/>
    <col min="6" max="6" width="11.33203125" style="12" customWidth="1"/>
    <col min="7" max="14" width="8.83203125" style="12"/>
    <col min="15" max="15" width="8.6640625" style="12" customWidth="1"/>
    <col min="16" max="16384" width="8.83203125" style="12"/>
  </cols>
  <sheetData>
    <row r="1" spans="1:32">
      <c r="A1" s="12" t="s">
        <v>80</v>
      </c>
    </row>
    <row r="2" spans="1:32">
      <c r="A2" s="12" t="s">
        <v>85</v>
      </c>
      <c r="AA2" s="13"/>
    </row>
    <row r="3" spans="1:32">
      <c r="A3" s="12" t="s">
        <v>88</v>
      </c>
      <c r="AA3" s="13"/>
    </row>
    <row r="5" spans="1:32">
      <c r="A5" s="12" t="s">
        <v>60</v>
      </c>
      <c r="E5" s="12" t="s">
        <v>60</v>
      </c>
      <c r="J5" s="12" t="s">
        <v>60</v>
      </c>
      <c r="N5" s="12" t="s">
        <v>60</v>
      </c>
      <c r="S5" s="12" t="s">
        <v>38</v>
      </c>
      <c r="Y5" s="12" t="s">
        <v>38</v>
      </c>
      <c r="AD5" s="12" t="s">
        <v>38</v>
      </c>
    </row>
    <row r="6" spans="1:32" s="17" customFormat="1" ht="40">
      <c r="A6" s="17" t="s">
        <v>81</v>
      </c>
      <c r="B6" s="17" t="s">
        <v>83</v>
      </c>
      <c r="C6" s="17" t="s">
        <v>82</v>
      </c>
      <c r="E6" s="17" t="s">
        <v>81</v>
      </c>
      <c r="F6" s="17" t="s">
        <v>83</v>
      </c>
      <c r="G6" s="17" t="s">
        <v>84</v>
      </c>
      <c r="H6" s="17" t="s">
        <v>86</v>
      </c>
      <c r="J6" s="17" t="s">
        <v>81</v>
      </c>
      <c r="K6" s="17" t="s">
        <v>83</v>
      </c>
      <c r="L6" s="17" t="s">
        <v>87</v>
      </c>
      <c r="N6" s="17" t="s">
        <v>81</v>
      </c>
      <c r="O6" s="17" t="s">
        <v>83</v>
      </c>
      <c r="P6" s="17" t="s">
        <v>122</v>
      </c>
      <c r="Q6" s="17" t="s">
        <v>98</v>
      </c>
      <c r="S6" s="17" t="s">
        <v>81</v>
      </c>
      <c r="T6" s="17" t="s">
        <v>83</v>
      </c>
      <c r="U6" s="17" t="s">
        <v>82</v>
      </c>
      <c r="V6" s="17" t="s">
        <v>122</v>
      </c>
      <c r="W6" s="17" t="s">
        <v>98</v>
      </c>
      <c r="Y6" s="17" t="s">
        <v>81</v>
      </c>
      <c r="Z6" s="17" t="s">
        <v>83</v>
      </c>
      <c r="AA6" s="17" t="s">
        <v>84</v>
      </c>
      <c r="AB6" s="17" t="s">
        <v>86</v>
      </c>
      <c r="AD6" s="17" t="s">
        <v>81</v>
      </c>
      <c r="AE6" s="17" t="s">
        <v>83</v>
      </c>
      <c r="AF6" s="17" t="s">
        <v>87</v>
      </c>
    </row>
    <row r="7" spans="1:32">
      <c r="A7" s="12">
        <v>0.5</v>
      </c>
      <c r="B7" s="12">
        <v>0.33700000000000002</v>
      </c>
      <c r="E7" s="12">
        <v>2</v>
      </c>
      <c r="F7" s="12">
        <v>0.39200000000000002</v>
      </c>
      <c r="G7" s="13">
        <v>11.5039</v>
      </c>
      <c r="H7" s="13">
        <v>-26.0444</v>
      </c>
      <c r="I7" s="13"/>
      <c r="J7" s="13">
        <v>2</v>
      </c>
      <c r="K7" s="13">
        <v>0.39200000000000002</v>
      </c>
      <c r="L7" s="12">
        <v>383</v>
      </c>
      <c r="N7" s="12">
        <v>1</v>
      </c>
      <c r="O7" s="12">
        <v>0.35499999999999998</v>
      </c>
      <c r="P7" s="14">
        <v>0.1225</v>
      </c>
      <c r="Q7" s="15">
        <v>4.2027999999999996E-3</v>
      </c>
      <c r="R7" s="15"/>
      <c r="S7" s="12">
        <v>1</v>
      </c>
      <c r="T7" s="12">
        <v>0.38100000000000001</v>
      </c>
      <c r="U7" s="12">
        <v>-1.3</v>
      </c>
      <c r="V7" s="12">
        <v>0.38350000000000001</v>
      </c>
      <c r="W7" s="14">
        <v>2.0299999999999999E-2</v>
      </c>
      <c r="X7" s="14"/>
      <c r="Y7" s="12">
        <v>1</v>
      </c>
      <c r="Z7" s="12">
        <v>0.38100000000000001</v>
      </c>
      <c r="AA7" s="13">
        <v>14.270899999999999</v>
      </c>
      <c r="AB7" s="13">
        <v>-27.8215</v>
      </c>
      <c r="AD7" s="12">
        <v>0.5</v>
      </c>
      <c r="AE7" s="12">
        <v>0.373</v>
      </c>
      <c r="AF7" s="12">
        <v>3280</v>
      </c>
    </row>
    <row r="8" spans="1:32">
      <c r="A8" s="12">
        <v>1</v>
      </c>
      <c r="B8" s="12">
        <v>0.35499999999999998</v>
      </c>
      <c r="E8" s="12">
        <v>5</v>
      </c>
      <c r="F8" s="12">
        <v>0.502</v>
      </c>
      <c r="G8" s="13">
        <v>12.326499999999999</v>
      </c>
      <c r="H8" s="13">
        <v>-26.689699999999998</v>
      </c>
      <c r="I8" s="13"/>
      <c r="J8" s="13">
        <v>2.5</v>
      </c>
      <c r="K8" s="13">
        <v>0.41</v>
      </c>
      <c r="L8" s="12">
        <v>374</v>
      </c>
      <c r="N8" s="12">
        <v>2</v>
      </c>
      <c r="O8" s="12">
        <v>0.39200000000000002</v>
      </c>
      <c r="P8" s="14">
        <v>0.1183</v>
      </c>
      <c r="Q8" s="15">
        <v>4.6622E-3</v>
      </c>
      <c r="R8" s="15"/>
      <c r="S8" s="12">
        <v>2</v>
      </c>
      <c r="T8" s="12">
        <v>0.39900000000000002</v>
      </c>
      <c r="U8" s="12">
        <v>14.8</v>
      </c>
      <c r="V8" s="12">
        <v>0.27389999999999998</v>
      </c>
      <c r="W8" s="14">
        <v>1.32E-2</v>
      </c>
      <c r="X8" s="14"/>
      <c r="Y8" s="12">
        <v>5</v>
      </c>
      <c r="Z8" s="12">
        <v>0.45100000000000001</v>
      </c>
      <c r="AA8" s="13">
        <v>15.234500000000001</v>
      </c>
      <c r="AB8" s="13">
        <v>-28.3889</v>
      </c>
      <c r="AD8" s="12">
        <v>1</v>
      </c>
      <c r="AE8" s="12">
        <v>0.38100000000000001</v>
      </c>
      <c r="AF8" s="12">
        <v>2787</v>
      </c>
    </row>
    <row r="9" spans="1:32">
      <c r="A9" s="12">
        <v>1.5</v>
      </c>
      <c r="B9" s="12">
        <v>0.374</v>
      </c>
      <c r="C9" s="16">
        <v>10.199999999999999</v>
      </c>
      <c r="E9" s="12">
        <v>10</v>
      </c>
      <c r="F9" s="12">
        <v>0.68600000000000005</v>
      </c>
      <c r="G9" s="13">
        <v>11.8925</v>
      </c>
      <c r="H9" s="13">
        <v>-27.099299999999999</v>
      </c>
      <c r="I9" s="13"/>
      <c r="J9" s="13">
        <v>3</v>
      </c>
      <c r="K9" s="13">
        <v>0.42899999999999999</v>
      </c>
      <c r="L9" s="12">
        <v>400</v>
      </c>
      <c r="N9" s="12">
        <v>3</v>
      </c>
      <c r="O9" s="12">
        <v>0.42899999999999999</v>
      </c>
      <c r="P9" s="14">
        <v>0.12540000000000001</v>
      </c>
      <c r="Q9" s="15">
        <v>4.3486000000000002E-3</v>
      </c>
      <c r="R9" s="15"/>
      <c r="S9" s="12">
        <v>3</v>
      </c>
      <c r="T9" s="12">
        <v>0.41599999999999998</v>
      </c>
      <c r="U9" s="12">
        <v>58</v>
      </c>
      <c r="V9" s="12">
        <v>0.26529999999999998</v>
      </c>
      <c r="W9" s="14">
        <v>1.4200000000000001E-2</v>
      </c>
      <c r="X9" s="14"/>
      <c r="Y9" s="12">
        <v>10</v>
      </c>
      <c r="Z9" s="12">
        <v>0.53800000000000003</v>
      </c>
      <c r="AA9" s="13">
        <v>12.407999999999999</v>
      </c>
      <c r="AB9" s="13">
        <v>-28.8947</v>
      </c>
      <c r="AD9" s="12">
        <v>1.5</v>
      </c>
      <c r="AE9" s="12">
        <v>0.39</v>
      </c>
      <c r="AF9" s="12">
        <v>2017</v>
      </c>
    </row>
    <row r="10" spans="1:32">
      <c r="A10" s="12">
        <v>2</v>
      </c>
      <c r="B10" s="12">
        <v>0.39200000000000002</v>
      </c>
      <c r="C10" s="16">
        <v>10.199999999999999</v>
      </c>
      <c r="E10" s="12">
        <v>15</v>
      </c>
      <c r="F10" s="12">
        <v>0.87</v>
      </c>
      <c r="G10" s="13">
        <v>12.325799999999999</v>
      </c>
      <c r="H10" s="13">
        <v>-26.293099999999999</v>
      </c>
      <c r="I10" s="13"/>
      <c r="J10" s="13">
        <v>3.5</v>
      </c>
      <c r="K10" s="13">
        <v>0.44700000000000001</v>
      </c>
      <c r="L10" s="12">
        <v>409</v>
      </c>
      <c r="N10" s="12">
        <v>4</v>
      </c>
      <c r="O10" s="12">
        <v>0.46600000000000003</v>
      </c>
      <c r="P10" s="14">
        <v>0.14349999999999999</v>
      </c>
      <c r="Q10" s="15">
        <v>3.7134999999999998E-3</v>
      </c>
      <c r="R10" s="15"/>
      <c r="S10" s="12">
        <v>4</v>
      </c>
      <c r="T10" s="12">
        <v>0.434</v>
      </c>
      <c r="U10" s="12">
        <v>32.299999999999997</v>
      </c>
      <c r="V10" s="12">
        <v>0.28510000000000002</v>
      </c>
      <c r="W10" s="14">
        <v>2.0199999999999999E-2</v>
      </c>
      <c r="X10" s="14"/>
      <c r="Y10" s="12">
        <v>15</v>
      </c>
      <c r="Z10" s="12">
        <v>0.625</v>
      </c>
      <c r="AA10" s="13">
        <v>13.866300000000001</v>
      </c>
      <c r="AB10" s="13">
        <v>-28.2926</v>
      </c>
      <c r="AD10" s="12">
        <v>2</v>
      </c>
      <c r="AE10" s="12">
        <v>0.39900000000000002</v>
      </c>
      <c r="AF10" s="12">
        <v>1342</v>
      </c>
    </row>
    <row r="11" spans="1:32">
      <c r="A11" s="12">
        <v>2.5</v>
      </c>
      <c r="B11" s="12">
        <v>0.41</v>
      </c>
      <c r="C11" s="16">
        <v>11.3</v>
      </c>
      <c r="E11" s="12">
        <v>20</v>
      </c>
      <c r="F11" s="12">
        <v>1.0529999999999999</v>
      </c>
      <c r="G11" s="13">
        <v>11.9575</v>
      </c>
      <c r="H11" s="13">
        <v>-27.768599999999999</v>
      </c>
      <c r="I11" s="13"/>
      <c r="J11" s="13">
        <v>4</v>
      </c>
      <c r="K11" s="13">
        <v>0.46600000000000003</v>
      </c>
      <c r="L11" s="12">
        <v>464</v>
      </c>
      <c r="N11" s="12">
        <v>5</v>
      </c>
      <c r="O11" s="12">
        <v>0.502</v>
      </c>
      <c r="P11" s="14">
        <v>0.14829999999999999</v>
      </c>
      <c r="Q11" s="15">
        <v>3.1028000000000002E-3</v>
      </c>
      <c r="R11" s="15"/>
      <c r="S11" s="12">
        <v>5</v>
      </c>
      <c r="T11" s="12">
        <v>0.45100000000000001</v>
      </c>
      <c r="U11" s="12">
        <v>41.4</v>
      </c>
      <c r="V11" s="12">
        <v>0.26279999999999998</v>
      </c>
      <c r="W11" s="14">
        <v>1.6E-2</v>
      </c>
      <c r="X11" s="14"/>
      <c r="Y11" s="12">
        <v>20</v>
      </c>
      <c r="Z11" s="12">
        <v>0.71199999999999997</v>
      </c>
      <c r="AA11" s="13">
        <v>14.7158</v>
      </c>
      <c r="AB11" s="13">
        <v>-28.745200000000001</v>
      </c>
      <c r="AD11" s="12">
        <v>2.5</v>
      </c>
      <c r="AE11" s="12">
        <v>0.40799999999999997</v>
      </c>
      <c r="AF11" s="12">
        <v>1696</v>
      </c>
    </row>
    <row r="12" spans="1:32">
      <c r="A12" s="12">
        <v>3</v>
      </c>
      <c r="B12" s="12">
        <v>0.42899999999999999</v>
      </c>
      <c r="C12" s="16">
        <v>13.6</v>
      </c>
      <c r="E12" s="12">
        <v>25</v>
      </c>
      <c r="F12" s="12">
        <v>1.2370000000000001</v>
      </c>
      <c r="G12" s="13">
        <v>11.600899999999999</v>
      </c>
      <c r="H12" s="13">
        <v>-26.662800000000001</v>
      </c>
      <c r="I12" s="13"/>
      <c r="J12" s="13">
        <v>4.5</v>
      </c>
      <c r="K12" s="13">
        <v>0.48399999999999999</v>
      </c>
      <c r="L12" s="12">
        <v>425</v>
      </c>
      <c r="N12" s="12">
        <v>6</v>
      </c>
      <c r="O12" s="12">
        <v>0.53900000000000003</v>
      </c>
      <c r="P12" s="14">
        <v>0.1547</v>
      </c>
      <c r="Q12" s="15">
        <v>3.5162000000000001E-3</v>
      </c>
      <c r="R12" s="15"/>
      <c r="S12" s="12">
        <v>6</v>
      </c>
      <c r="T12" s="12">
        <v>0.46800000000000003</v>
      </c>
      <c r="U12" s="12">
        <v>53.6</v>
      </c>
      <c r="V12" s="12">
        <v>0.25219999999999998</v>
      </c>
      <c r="W12" s="14">
        <v>2.4299999999999999E-2</v>
      </c>
      <c r="X12" s="14"/>
      <c r="Y12" s="12">
        <v>25</v>
      </c>
      <c r="Z12" s="12">
        <v>0.79900000000000004</v>
      </c>
      <c r="AA12" s="13">
        <v>13.91</v>
      </c>
      <c r="AB12" s="13">
        <v>-28.262</v>
      </c>
      <c r="AD12" s="12">
        <v>3</v>
      </c>
      <c r="AE12" s="12">
        <v>0.41599999999999998</v>
      </c>
      <c r="AF12" s="12">
        <v>2777</v>
      </c>
    </row>
    <row r="13" spans="1:32">
      <c r="A13" s="12">
        <v>3.5</v>
      </c>
      <c r="B13" s="12">
        <v>0.44700000000000001</v>
      </c>
      <c r="C13" s="16">
        <v>13.75</v>
      </c>
      <c r="E13" s="12">
        <v>30</v>
      </c>
      <c r="F13" s="12">
        <v>1.421</v>
      </c>
      <c r="G13" s="13">
        <v>11.6524</v>
      </c>
      <c r="H13" s="13">
        <v>-26.611799999999999</v>
      </c>
      <c r="I13" s="13"/>
      <c r="J13" s="13">
        <v>5</v>
      </c>
      <c r="K13" s="13">
        <v>0.502</v>
      </c>
      <c r="L13" s="12">
        <v>420</v>
      </c>
      <c r="N13" s="12">
        <v>7</v>
      </c>
      <c r="O13" s="12">
        <v>0.57599999999999996</v>
      </c>
      <c r="P13" s="14">
        <v>0.16200000000000001</v>
      </c>
      <c r="Q13" s="15">
        <v>2.8865000000000002E-3</v>
      </c>
      <c r="R13" s="15"/>
      <c r="S13" s="12">
        <v>7</v>
      </c>
      <c r="T13" s="12">
        <v>0.48599999999999999</v>
      </c>
      <c r="U13" s="12">
        <v>46.3</v>
      </c>
      <c r="V13" s="12">
        <v>0.22020000000000001</v>
      </c>
      <c r="W13" s="14">
        <v>2.3199999999999998E-2</v>
      </c>
      <c r="X13" s="14"/>
      <c r="Y13" s="12">
        <v>30</v>
      </c>
      <c r="Z13" s="12">
        <v>0.88600000000000001</v>
      </c>
      <c r="AA13" s="13">
        <v>12.574999999999999</v>
      </c>
      <c r="AB13" s="13">
        <v>-29.257899999999999</v>
      </c>
      <c r="AD13" s="12">
        <v>3.5</v>
      </c>
      <c r="AE13" s="12">
        <v>0.42499999999999999</v>
      </c>
      <c r="AF13" s="12">
        <v>1906</v>
      </c>
    </row>
    <row r="14" spans="1:32">
      <c r="A14" s="12">
        <v>4</v>
      </c>
      <c r="B14" s="12">
        <v>0.46600000000000003</v>
      </c>
      <c r="C14" s="16">
        <v>8.6999999999999993</v>
      </c>
      <c r="E14" s="12">
        <v>35</v>
      </c>
      <c r="F14" s="12">
        <v>1.6040000000000001</v>
      </c>
      <c r="G14" s="13">
        <v>11.436</v>
      </c>
      <c r="H14" s="13">
        <v>-27.620799999999999</v>
      </c>
      <c r="I14" s="13"/>
      <c r="J14" s="13">
        <v>5.5</v>
      </c>
      <c r="K14" s="13">
        <v>0.52100000000000002</v>
      </c>
      <c r="L14" s="12">
        <v>392</v>
      </c>
      <c r="N14" s="12">
        <v>8</v>
      </c>
      <c r="O14" s="12">
        <v>0.61199999999999999</v>
      </c>
      <c r="P14" s="14">
        <v>0.11219999999999999</v>
      </c>
      <c r="Q14" s="15">
        <v>4.6499999999999996E-3</v>
      </c>
      <c r="R14" s="15"/>
      <c r="S14" s="12">
        <v>8</v>
      </c>
      <c r="T14" s="12">
        <v>0.503</v>
      </c>
      <c r="U14" s="12">
        <v>97</v>
      </c>
      <c r="V14" s="12">
        <v>0.25269999999999998</v>
      </c>
      <c r="W14" s="14">
        <v>9.6705999999999997E-3</v>
      </c>
      <c r="X14" s="14"/>
      <c r="Y14" s="12">
        <v>35</v>
      </c>
      <c r="Z14" s="12">
        <v>0.97199999999999998</v>
      </c>
      <c r="AA14" s="13">
        <v>13.1807</v>
      </c>
      <c r="AB14" s="13">
        <v>-28.609400000000001</v>
      </c>
      <c r="AD14" s="12">
        <v>4</v>
      </c>
      <c r="AE14" s="12">
        <v>0.434</v>
      </c>
      <c r="AF14" s="12">
        <v>2433</v>
      </c>
    </row>
    <row r="15" spans="1:32">
      <c r="A15" s="12">
        <v>4.5</v>
      </c>
      <c r="B15" s="12">
        <v>0.48399999999999999</v>
      </c>
      <c r="C15" s="16">
        <v>5.25</v>
      </c>
      <c r="E15" s="12">
        <v>40</v>
      </c>
      <c r="F15" s="12">
        <v>1.788</v>
      </c>
      <c r="G15" s="13">
        <v>10.0245</v>
      </c>
      <c r="H15" s="13">
        <v>-26.6188</v>
      </c>
      <c r="I15" s="13"/>
      <c r="J15" s="13">
        <v>6</v>
      </c>
      <c r="K15" s="13">
        <v>0.53900000000000003</v>
      </c>
      <c r="L15" s="12">
        <v>370</v>
      </c>
      <c r="N15" s="12">
        <v>9</v>
      </c>
      <c r="O15" s="12">
        <v>0.64900000000000002</v>
      </c>
      <c r="P15" s="14">
        <v>9.6299999999999997E-2</v>
      </c>
      <c r="Q15" s="15">
        <v>4.7919E-3</v>
      </c>
      <c r="R15" s="15"/>
      <c r="S15" s="12">
        <v>9</v>
      </c>
      <c r="T15" s="12">
        <v>0.52</v>
      </c>
      <c r="U15" s="12">
        <v>33.200000000000003</v>
      </c>
      <c r="V15" s="12">
        <v>0.25230000000000002</v>
      </c>
      <c r="W15" s="14">
        <v>9.5587999999999992E-3</v>
      </c>
      <c r="X15" s="14"/>
      <c r="Y15" s="12">
        <v>40</v>
      </c>
      <c r="Z15" s="12">
        <v>1.0589999999999999</v>
      </c>
      <c r="AA15" s="13">
        <v>12.916399999999999</v>
      </c>
      <c r="AB15" s="13">
        <v>-29.315899999999999</v>
      </c>
      <c r="AD15" s="12">
        <v>4.5</v>
      </c>
      <c r="AE15" s="12">
        <v>0.442</v>
      </c>
      <c r="AF15" s="12">
        <v>2381</v>
      </c>
    </row>
    <row r="16" spans="1:32">
      <c r="A16" s="12">
        <v>5</v>
      </c>
      <c r="B16" s="12">
        <v>0.502</v>
      </c>
      <c r="C16" s="16">
        <v>6.15</v>
      </c>
      <c r="E16" s="12">
        <v>45</v>
      </c>
      <c r="F16" s="12">
        <v>1.972</v>
      </c>
      <c r="G16" s="13">
        <v>11.8154</v>
      </c>
      <c r="H16" s="13">
        <v>-26.7287</v>
      </c>
      <c r="I16" s="13"/>
      <c r="J16" s="13">
        <v>6.5</v>
      </c>
      <c r="K16" s="13">
        <v>0.55700000000000005</v>
      </c>
      <c r="L16" s="12">
        <v>400</v>
      </c>
      <c r="N16" s="12">
        <v>10</v>
      </c>
      <c r="O16" s="12">
        <v>0.68600000000000005</v>
      </c>
      <c r="P16" s="14">
        <v>0.1052</v>
      </c>
      <c r="Q16" s="15">
        <v>4.2946E-3</v>
      </c>
      <c r="R16" s="15"/>
      <c r="S16" s="12">
        <v>10</v>
      </c>
      <c r="T16" s="12">
        <v>0.53800000000000003</v>
      </c>
      <c r="U16" s="12">
        <v>16.8</v>
      </c>
      <c r="V16" s="12">
        <v>0.25829999999999997</v>
      </c>
      <c r="W16" s="14">
        <v>1.15E-2</v>
      </c>
      <c r="X16" s="14"/>
      <c r="Y16" s="12">
        <v>45</v>
      </c>
      <c r="Z16" s="12">
        <v>1.1459999999999999</v>
      </c>
      <c r="AA16" s="13">
        <v>13.467499999999999</v>
      </c>
      <c r="AB16" s="13">
        <v>-28.517900000000001</v>
      </c>
      <c r="AD16" s="12">
        <v>5</v>
      </c>
      <c r="AE16" s="12">
        <v>0.45100000000000001</v>
      </c>
      <c r="AF16" s="12">
        <v>2016</v>
      </c>
    </row>
    <row r="17" spans="1:32">
      <c r="A17" s="12">
        <v>5.5</v>
      </c>
      <c r="B17" s="12">
        <v>0.52100000000000002</v>
      </c>
      <c r="C17" s="16">
        <v>10</v>
      </c>
      <c r="E17" s="12">
        <v>50</v>
      </c>
      <c r="F17" s="12">
        <v>2.157</v>
      </c>
      <c r="G17" s="13">
        <v>9.6521000000000008</v>
      </c>
      <c r="H17" s="13">
        <v>-26.411999999999999</v>
      </c>
      <c r="I17" s="13"/>
      <c r="J17" s="13">
        <v>7</v>
      </c>
      <c r="K17" s="13">
        <v>0.57599999999999996</v>
      </c>
      <c r="L17" s="12">
        <v>380</v>
      </c>
      <c r="N17" s="12">
        <v>11</v>
      </c>
      <c r="O17" s="12">
        <v>0.72299999999999998</v>
      </c>
      <c r="P17" s="14">
        <v>0.10580000000000001</v>
      </c>
      <c r="Q17" s="15">
        <v>4.5161999999999997E-3</v>
      </c>
      <c r="R17" s="15"/>
      <c r="S17" s="12">
        <v>11</v>
      </c>
      <c r="T17" s="12">
        <v>0.55500000000000005</v>
      </c>
      <c r="U17" s="12">
        <v>20.8</v>
      </c>
      <c r="V17" s="12">
        <v>0.28299999999999997</v>
      </c>
      <c r="W17" s="14">
        <v>1.35E-2</v>
      </c>
      <c r="X17" s="14"/>
      <c r="Y17" s="12">
        <v>50</v>
      </c>
      <c r="Z17" s="12">
        <v>1.234</v>
      </c>
      <c r="AA17" s="13">
        <v>12.3368</v>
      </c>
      <c r="AB17" s="13">
        <v>-29.099399999999999</v>
      </c>
      <c r="AD17" s="12">
        <v>5.5</v>
      </c>
      <c r="AE17" s="12">
        <v>0.46</v>
      </c>
      <c r="AF17" s="12">
        <v>2165</v>
      </c>
    </row>
    <row r="18" spans="1:32">
      <c r="A18" s="12">
        <v>6</v>
      </c>
      <c r="B18" s="12">
        <v>0.53900000000000003</v>
      </c>
      <c r="C18" s="16">
        <v>10.1</v>
      </c>
      <c r="E18" s="12">
        <v>55</v>
      </c>
      <c r="F18" s="12">
        <v>2.3420000000000001</v>
      </c>
      <c r="G18" s="13">
        <v>10.293100000000001</v>
      </c>
      <c r="H18" s="13">
        <v>-26.128</v>
      </c>
      <c r="I18" s="13"/>
      <c r="J18" s="13">
        <v>7.5</v>
      </c>
      <c r="K18" s="13">
        <v>0.59399999999999997</v>
      </c>
      <c r="L18" s="12">
        <v>394</v>
      </c>
      <c r="N18" s="12">
        <v>12</v>
      </c>
      <c r="O18" s="12">
        <v>0.75900000000000001</v>
      </c>
      <c r="P18" s="14">
        <v>0.1002</v>
      </c>
      <c r="Q18" s="15">
        <v>4.8139000000000003E-3</v>
      </c>
      <c r="R18" s="15"/>
      <c r="S18" s="12">
        <v>12</v>
      </c>
      <c r="T18" s="12">
        <v>0.57299999999999995</v>
      </c>
      <c r="U18" s="12">
        <v>26.6</v>
      </c>
      <c r="V18" s="12">
        <v>0.22370000000000001</v>
      </c>
      <c r="W18" s="14">
        <v>1.11E-2</v>
      </c>
      <c r="X18" s="14"/>
      <c r="Y18" s="12">
        <v>55</v>
      </c>
      <c r="Z18" s="12">
        <v>1.321</v>
      </c>
      <c r="AA18" s="13">
        <v>13.4659</v>
      </c>
      <c r="AB18" s="13">
        <v>-28.934100000000001</v>
      </c>
      <c r="AD18" s="12">
        <v>6</v>
      </c>
      <c r="AE18" s="12">
        <v>0.46800000000000003</v>
      </c>
      <c r="AF18" s="12">
        <v>2000</v>
      </c>
    </row>
    <row r="19" spans="1:32">
      <c r="A19" s="12">
        <v>6.5</v>
      </c>
      <c r="B19" s="12">
        <v>0.55700000000000005</v>
      </c>
      <c r="C19" s="16">
        <v>8.25</v>
      </c>
      <c r="E19" s="12">
        <v>60</v>
      </c>
      <c r="F19" s="12">
        <v>2.528</v>
      </c>
      <c r="G19" s="13">
        <v>11.6799</v>
      </c>
      <c r="H19" s="13">
        <v>-26.1982</v>
      </c>
      <c r="I19" s="13"/>
      <c r="J19" s="13">
        <v>8</v>
      </c>
      <c r="K19" s="13">
        <v>0.61199999999999999</v>
      </c>
      <c r="L19" s="12">
        <v>238</v>
      </c>
      <c r="N19" s="12">
        <v>13</v>
      </c>
      <c r="O19" s="12">
        <v>0.79600000000000004</v>
      </c>
      <c r="P19" s="14">
        <v>0.1057</v>
      </c>
      <c r="Q19" s="15">
        <v>4.4108000000000003E-3</v>
      </c>
      <c r="R19" s="15"/>
      <c r="S19" s="12">
        <v>13</v>
      </c>
      <c r="T19" s="12">
        <v>0.59</v>
      </c>
      <c r="U19" s="12">
        <v>31.1</v>
      </c>
      <c r="V19" s="12">
        <v>0.39269999999999999</v>
      </c>
      <c r="W19" s="14">
        <v>3.1E-2</v>
      </c>
      <c r="X19" s="14"/>
      <c r="Y19" s="12">
        <v>60</v>
      </c>
      <c r="Z19" s="12">
        <v>1.409</v>
      </c>
      <c r="AA19" s="13">
        <v>12.4772</v>
      </c>
      <c r="AB19" s="13">
        <v>-27.135400000000001</v>
      </c>
      <c r="AD19" s="12">
        <v>6.5</v>
      </c>
      <c r="AE19" s="12">
        <v>0.47699999999999998</v>
      </c>
      <c r="AF19" s="12">
        <v>2142</v>
      </c>
    </row>
    <row r="20" spans="1:32">
      <c r="A20" s="12">
        <v>7</v>
      </c>
      <c r="B20" s="12">
        <v>0.57599999999999996</v>
      </c>
      <c r="C20" s="16">
        <v>7.6</v>
      </c>
      <c r="E20" s="12">
        <v>65</v>
      </c>
      <c r="F20" s="12">
        <v>2.7149999999999999</v>
      </c>
      <c r="G20" s="13">
        <v>11.7559</v>
      </c>
      <c r="H20" s="13">
        <v>-26.306100000000001</v>
      </c>
      <c r="I20" s="13"/>
      <c r="J20" s="13">
        <v>8.5</v>
      </c>
      <c r="K20" s="13">
        <v>0.63100000000000001</v>
      </c>
      <c r="L20" s="12">
        <v>367</v>
      </c>
      <c r="N20" s="12">
        <v>14</v>
      </c>
      <c r="O20" s="12">
        <v>0.83299999999999996</v>
      </c>
      <c r="P20" s="14">
        <v>8.9499999999999996E-2</v>
      </c>
      <c r="Q20" s="15">
        <v>4.9458999999999996E-3</v>
      </c>
      <c r="R20" s="15"/>
      <c r="S20" s="12">
        <v>14</v>
      </c>
      <c r="T20" s="12">
        <v>0.60699999999999998</v>
      </c>
      <c r="U20" s="12">
        <v>46.5</v>
      </c>
      <c r="V20" s="12">
        <v>0.39879999999999999</v>
      </c>
      <c r="W20" s="14">
        <v>2.3400000000000001E-2</v>
      </c>
      <c r="X20" s="14"/>
      <c r="Y20" s="12">
        <v>65</v>
      </c>
      <c r="Z20" s="12">
        <v>1.4970000000000001</v>
      </c>
      <c r="AA20" s="13">
        <v>13.966900000000001</v>
      </c>
      <c r="AB20" s="13">
        <v>-28.2119</v>
      </c>
      <c r="AD20" s="12">
        <v>7</v>
      </c>
      <c r="AE20" s="12">
        <v>0.48599999999999999</v>
      </c>
      <c r="AF20" s="12">
        <v>1325</v>
      </c>
    </row>
    <row r="21" spans="1:32">
      <c r="A21" s="12">
        <v>7.5</v>
      </c>
      <c r="B21" s="12">
        <v>0.59399999999999997</v>
      </c>
      <c r="C21" s="16">
        <v>9.75</v>
      </c>
      <c r="E21" s="12">
        <v>70</v>
      </c>
      <c r="F21" s="12">
        <v>2.9020000000000001</v>
      </c>
      <c r="G21" s="13">
        <v>10.724600000000001</v>
      </c>
      <c r="H21" s="13">
        <v>-26.978400000000001</v>
      </c>
      <c r="I21" s="13"/>
      <c r="J21" s="13">
        <v>9</v>
      </c>
      <c r="K21" s="13">
        <v>0.64900000000000002</v>
      </c>
      <c r="L21" s="12">
        <v>429</v>
      </c>
      <c r="N21" s="12">
        <v>15</v>
      </c>
      <c r="O21" s="12">
        <v>0.87</v>
      </c>
      <c r="P21" s="14">
        <v>0.1021</v>
      </c>
      <c r="Q21" s="15">
        <v>4.6622E-3</v>
      </c>
      <c r="R21" s="15"/>
      <c r="S21" s="12">
        <v>15</v>
      </c>
      <c r="T21" s="12">
        <v>0.625</v>
      </c>
      <c r="U21" s="12">
        <v>66.7</v>
      </c>
      <c r="V21" s="12">
        <v>0.35239999999999999</v>
      </c>
      <c r="W21" s="14">
        <v>1.8800000000000001E-2</v>
      </c>
      <c r="X21" s="14"/>
      <c r="Y21" s="12">
        <v>70</v>
      </c>
      <c r="Z21" s="12">
        <v>1.5860000000000001</v>
      </c>
      <c r="AA21" s="13">
        <v>15.020099999999999</v>
      </c>
      <c r="AB21" s="13">
        <v>-28.435199999999998</v>
      </c>
      <c r="AD21" s="12">
        <v>7.5</v>
      </c>
      <c r="AE21" s="12">
        <v>0.49399999999999999</v>
      </c>
      <c r="AF21" s="12">
        <v>1140</v>
      </c>
    </row>
    <row r="22" spans="1:32">
      <c r="A22" s="12">
        <v>8</v>
      </c>
      <c r="B22" s="12">
        <v>0.61199999999999999</v>
      </c>
      <c r="C22" s="16">
        <v>14.85</v>
      </c>
      <c r="E22" s="12">
        <v>75</v>
      </c>
      <c r="F22" s="12">
        <v>3.089</v>
      </c>
      <c r="G22" s="13">
        <v>11.837899999999999</v>
      </c>
      <c r="H22" s="13">
        <v>-26.625800000000002</v>
      </c>
      <c r="I22" s="13"/>
      <c r="J22" s="13">
        <v>9.5</v>
      </c>
      <c r="K22" s="13">
        <v>0.66800000000000004</v>
      </c>
      <c r="L22" s="12">
        <v>501</v>
      </c>
      <c r="N22" s="12">
        <v>16</v>
      </c>
      <c r="O22" s="12">
        <v>0.90600000000000003</v>
      </c>
      <c r="P22" s="14">
        <v>0.1103</v>
      </c>
      <c r="Q22" s="15">
        <v>4.3444E-3</v>
      </c>
      <c r="R22" s="15"/>
      <c r="S22" s="12">
        <v>16</v>
      </c>
      <c r="T22" s="12">
        <v>0.64200000000000002</v>
      </c>
      <c r="U22" s="12">
        <v>82.5</v>
      </c>
      <c r="V22" s="12">
        <v>0.36030000000000001</v>
      </c>
      <c r="W22" s="14">
        <v>2.1000000000000001E-2</v>
      </c>
      <c r="X22" s="14"/>
      <c r="Y22" s="12">
        <v>75</v>
      </c>
      <c r="Z22" s="12">
        <v>1.6759999999999999</v>
      </c>
      <c r="AA22" s="13">
        <v>13.6595</v>
      </c>
      <c r="AB22" s="13">
        <v>-28.9754</v>
      </c>
      <c r="AD22" s="12">
        <v>8</v>
      </c>
      <c r="AE22" s="12">
        <v>0.503</v>
      </c>
      <c r="AF22" s="12">
        <v>990</v>
      </c>
    </row>
    <row r="23" spans="1:32">
      <c r="A23" s="12">
        <v>8.5</v>
      </c>
      <c r="B23" s="12">
        <v>0.63100000000000001</v>
      </c>
      <c r="C23" s="16">
        <v>20.149999999999999</v>
      </c>
      <c r="E23" s="12">
        <v>80</v>
      </c>
      <c r="F23" s="12">
        <v>3.2749999999999999</v>
      </c>
      <c r="G23" s="13">
        <v>12.364599999999999</v>
      </c>
      <c r="H23" s="13">
        <v>-26.533899999999999</v>
      </c>
      <c r="I23" s="13"/>
      <c r="J23" s="13">
        <v>10</v>
      </c>
      <c r="K23" s="13">
        <v>0.68600000000000005</v>
      </c>
      <c r="L23" s="12">
        <v>498</v>
      </c>
      <c r="N23" s="12">
        <v>17</v>
      </c>
      <c r="O23" s="12">
        <v>0.94299999999999995</v>
      </c>
      <c r="P23" s="14">
        <v>0.1198</v>
      </c>
      <c r="Q23" s="15">
        <v>3.4026999999999998E-3</v>
      </c>
      <c r="R23" s="15"/>
      <c r="S23" s="12">
        <v>17</v>
      </c>
      <c r="T23" s="12">
        <v>0.66</v>
      </c>
      <c r="U23" s="12">
        <v>75.3</v>
      </c>
      <c r="V23" s="12">
        <v>0.3019</v>
      </c>
      <c r="W23" s="14">
        <v>1.9199999999999998E-2</v>
      </c>
      <c r="X23" s="14"/>
      <c r="Y23" s="12">
        <v>80</v>
      </c>
      <c r="Z23" s="12">
        <v>1.7669999999999999</v>
      </c>
      <c r="AA23" s="13">
        <v>13.3756</v>
      </c>
      <c r="AB23" s="13">
        <v>-28.7226</v>
      </c>
      <c r="AD23" s="12">
        <v>8.5</v>
      </c>
      <c r="AE23" s="12">
        <v>0.51200000000000001</v>
      </c>
      <c r="AF23" s="12">
        <v>989</v>
      </c>
    </row>
    <row r="24" spans="1:32">
      <c r="A24" s="12">
        <v>9</v>
      </c>
      <c r="B24" s="12">
        <v>0.64900000000000002</v>
      </c>
      <c r="C24" s="16">
        <v>25.85</v>
      </c>
      <c r="E24" s="12">
        <v>85</v>
      </c>
      <c r="F24" s="12">
        <v>3.46</v>
      </c>
      <c r="G24" s="13">
        <v>11.9833</v>
      </c>
      <c r="H24" s="13">
        <v>-26.630800000000001</v>
      </c>
      <c r="I24" s="13"/>
      <c r="J24" s="13">
        <v>10.5</v>
      </c>
      <c r="K24" s="13">
        <v>0.70399999999999996</v>
      </c>
      <c r="L24" s="12">
        <v>509</v>
      </c>
      <c r="N24" s="12">
        <v>18</v>
      </c>
      <c r="O24" s="12">
        <v>0.98</v>
      </c>
      <c r="P24" s="14">
        <v>0.1419</v>
      </c>
      <c r="Q24" s="15">
        <v>3.2081000000000002E-3</v>
      </c>
      <c r="R24" s="15"/>
      <c r="S24" s="12">
        <v>18</v>
      </c>
      <c r="T24" s="12">
        <v>0.67700000000000005</v>
      </c>
      <c r="U24" s="12">
        <v>91.8</v>
      </c>
      <c r="V24" s="12">
        <v>0.31580000000000003</v>
      </c>
      <c r="W24" s="14">
        <v>1.6199999999999999E-2</v>
      </c>
      <c r="X24" s="14"/>
      <c r="Y24" s="12">
        <v>85</v>
      </c>
      <c r="Z24" s="12">
        <v>1.859</v>
      </c>
      <c r="AA24" s="13">
        <v>11.9969</v>
      </c>
      <c r="AB24" s="13">
        <v>-29.037400000000002</v>
      </c>
      <c r="AD24" s="12">
        <v>9</v>
      </c>
      <c r="AE24" s="12">
        <v>0.52</v>
      </c>
      <c r="AF24" s="12">
        <v>1174</v>
      </c>
    </row>
    <row r="25" spans="1:32">
      <c r="A25" s="12">
        <v>9.5</v>
      </c>
      <c r="B25" s="12">
        <v>0.66800000000000004</v>
      </c>
      <c r="C25" s="16">
        <v>24.4</v>
      </c>
      <c r="E25" s="12">
        <v>90</v>
      </c>
      <c r="F25" s="12">
        <v>3.6440000000000001</v>
      </c>
      <c r="G25" s="13">
        <v>11.712300000000001</v>
      </c>
      <c r="H25" s="13">
        <v>-26.539899999999999</v>
      </c>
      <c r="I25" s="13"/>
      <c r="J25" s="13">
        <v>11</v>
      </c>
      <c r="K25" s="13">
        <v>0.72299999999999998</v>
      </c>
      <c r="L25" s="12">
        <v>446</v>
      </c>
      <c r="N25" s="12">
        <v>19</v>
      </c>
      <c r="O25" s="12">
        <v>1.016</v>
      </c>
      <c r="P25" s="14">
        <v>0.161</v>
      </c>
      <c r="Q25" s="15">
        <v>3.8917000000000001E-3</v>
      </c>
      <c r="R25" s="15"/>
      <c r="S25" s="12">
        <v>19</v>
      </c>
      <c r="T25" s="12">
        <v>0.69399999999999995</v>
      </c>
      <c r="U25" s="12">
        <v>104.8</v>
      </c>
      <c r="V25" s="12">
        <v>0.2334</v>
      </c>
      <c r="W25" s="14">
        <v>9.8235000000000006E-3</v>
      </c>
      <c r="X25" s="14"/>
      <c r="Y25" s="12">
        <v>90</v>
      </c>
      <c r="Z25" s="12">
        <v>1.9510000000000001</v>
      </c>
      <c r="AA25" s="13">
        <v>15.1852</v>
      </c>
      <c r="AB25" s="13">
        <v>-28.4726</v>
      </c>
      <c r="AD25" s="12">
        <v>9.5</v>
      </c>
      <c r="AE25" s="12">
        <v>0.52900000000000003</v>
      </c>
      <c r="AF25" s="12">
        <v>1162</v>
      </c>
    </row>
    <row r="26" spans="1:32">
      <c r="A26" s="12">
        <v>10</v>
      </c>
      <c r="B26" s="12">
        <v>0.68600000000000005</v>
      </c>
      <c r="C26" s="16">
        <v>17.850000000000001</v>
      </c>
      <c r="E26" s="12">
        <v>95</v>
      </c>
      <c r="F26" s="12">
        <v>3.8260000000000001</v>
      </c>
      <c r="G26" s="13">
        <v>11.511799999999999</v>
      </c>
      <c r="H26" s="13">
        <v>-26.494599999999998</v>
      </c>
      <c r="I26" s="13"/>
      <c r="J26" s="13">
        <v>11.5</v>
      </c>
      <c r="K26" s="13">
        <v>0.74099999999999999</v>
      </c>
      <c r="L26" s="12">
        <v>449</v>
      </c>
      <c r="N26" s="12">
        <v>20</v>
      </c>
      <c r="O26" s="12">
        <v>1.0529999999999999</v>
      </c>
      <c r="P26" s="14">
        <v>0.12909999999999999</v>
      </c>
      <c r="Q26" s="15">
        <v>3.673E-3</v>
      </c>
      <c r="R26" s="15"/>
      <c r="S26" s="12">
        <v>20</v>
      </c>
      <c r="T26" s="12">
        <v>0.71199999999999997</v>
      </c>
      <c r="U26" s="12">
        <v>85.9</v>
      </c>
      <c r="V26" s="12">
        <v>0.25619999999999998</v>
      </c>
      <c r="W26" s="14">
        <v>1.15E-2</v>
      </c>
      <c r="X26" s="14"/>
      <c r="Y26" s="12">
        <v>95</v>
      </c>
      <c r="Z26" s="12">
        <v>2.0449999999999999</v>
      </c>
      <c r="AA26" s="13">
        <v>13.8895</v>
      </c>
      <c r="AB26" s="13">
        <v>-29.048300000000001</v>
      </c>
      <c r="AD26" s="12">
        <v>10</v>
      </c>
      <c r="AE26" s="12">
        <v>0.53800000000000003</v>
      </c>
      <c r="AF26" s="12">
        <v>1275</v>
      </c>
    </row>
    <row r="27" spans="1:32">
      <c r="A27" s="12">
        <v>10.5</v>
      </c>
      <c r="B27" s="12">
        <v>0.70399999999999996</v>
      </c>
      <c r="C27" s="16">
        <v>16.2</v>
      </c>
      <c r="E27" s="12">
        <v>100</v>
      </c>
      <c r="F27" s="12">
        <v>4.0060000000000002</v>
      </c>
      <c r="G27" s="13">
        <v>10.264799999999999</v>
      </c>
      <c r="H27" s="13">
        <v>-26.597799999999999</v>
      </c>
      <c r="I27" s="13"/>
      <c r="J27" s="13">
        <v>12</v>
      </c>
      <c r="K27" s="13">
        <v>0.75900000000000001</v>
      </c>
      <c r="L27" s="12">
        <v>459</v>
      </c>
      <c r="N27" s="12">
        <v>21</v>
      </c>
      <c r="O27" s="12">
        <v>1.0900000000000001</v>
      </c>
      <c r="P27" s="14">
        <v>0.1191</v>
      </c>
      <c r="Q27" s="15">
        <v>4.0730000000000002E-3</v>
      </c>
      <c r="R27" s="15"/>
      <c r="S27" s="12">
        <v>21</v>
      </c>
      <c r="T27" s="12">
        <v>0.72899999999999998</v>
      </c>
      <c r="U27" s="12">
        <v>49.8</v>
      </c>
      <c r="V27" s="12">
        <v>0.24460000000000001</v>
      </c>
      <c r="W27" s="14">
        <v>8.9882E-3</v>
      </c>
      <c r="X27" s="14"/>
      <c r="Y27" s="12">
        <v>100</v>
      </c>
      <c r="Z27" s="12">
        <v>2.14</v>
      </c>
      <c r="AA27" s="13">
        <v>13.533799999999999</v>
      </c>
      <c r="AB27" s="13">
        <v>-28.618300000000001</v>
      </c>
      <c r="AD27" s="12">
        <v>10.5</v>
      </c>
      <c r="AE27" s="12">
        <v>0.54700000000000004</v>
      </c>
      <c r="AF27" s="12">
        <v>1708</v>
      </c>
    </row>
    <row r="28" spans="1:32">
      <c r="A28" s="12">
        <v>11</v>
      </c>
      <c r="B28" s="12">
        <v>0.72299999999999998</v>
      </c>
      <c r="C28" s="16">
        <v>14.95</v>
      </c>
      <c r="E28" s="12">
        <v>105</v>
      </c>
      <c r="F28" s="12">
        <v>4.1849999999999996</v>
      </c>
      <c r="G28" s="13">
        <v>11.3843</v>
      </c>
      <c r="H28" s="13">
        <v>-26.578800000000001</v>
      </c>
      <c r="I28" s="13"/>
      <c r="J28" s="13">
        <v>12.5</v>
      </c>
      <c r="K28" s="13">
        <v>0.77800000000000002</v>
      </c>
      <c r="L28" s="12">
        <v>637</v>
      </c>
      <c r="N28" s="12">
        <v>22</v>
      </c>
      <c r="O28" s="12">
        <v>1.127</v>
      </c>
      <c r="P28" s="14">
        <v>0.11169999999999999</v>
      </c>
      <c r="Q28" s="15">
        <v>4.3892000000000002E-3</v>
      </c>
      <c r="R28" s="15"/>
      <c r="S28" s="12">
        <v>22</v>
      </c>
      <c r="T28" s="12">
        <v>0.746</v>
      </c>
      <c r="U28" s="12">
        <v>40.700000000000003</v>
      </c>
      <c r="V28" s="12">
        <v>0.26879999999999998</v>
      </c>
      <c r="W28" s="14">
        <v>1.0999999999999999E-2</v>
      </c>
      <c r="X28" s="14"/>
      <c r="Y28" s="12">
        <v>105</v>
      </c>
      <c r="Z28" s="12">
        <v>2.2370000000000001</v>
      </c>
      <c r="AA28" s="13">
        <v>11.518599999999999</v>
      </c>
      <c r="AB28" s="13">
        <v>-28.552299999999999</v>
      </c>
      <c r="AD28" s="12">
        <v>11</v>
      </c>
      <c r="AE28" s="12">
        <v>0.55500000000000005</v>
      </c>
      <c r="AF28" s="12">
        <v>1741</v>
      </c>
    </row>
    <row r="29" spans="1:32">
      <c r="A29" s="12">
        <v>11.5</v>
      </c>
      <c r="B29" s="12">
        <v>0.74099999999999999</v>
      </c>
      <c r="C29" s="16">
        <v>15.65</v>
      </c>
      <c r="E29" s="12">
        <v>110</v>
      </c>
      <c r="F29" s="12">
        <v>4.3620000000000001</v>
      </c>
      <c r="G29" s="13">
        <v>10.6464</v>
      </c>
      <c r="H29" s="13">
        <v>-26.605799999999999</v>
      </c>
      <c r="I29" s="13"/>
      <c r="J29" s="13">
        <v>13</v>
      </c>
      <c r="K29" s="13">
        <v>0.79600000000000004</v>
      </c>
      <c r="L29" s="12">
        <v>629</v>
      </c>
      <c r="N29" s="12">
        <v>23</v>
      </c>
      <c r="O29" s="12">
        <v>1.163</v>
      </c>
      <c r="P29" s="14">
        <v>0.12759999999999999</v>
      </c>
      <c r="Q29" s="15">
        <v>3.6667000000000002E-3</v>
      </c>
      <c r="R29" s="15"/>
      <c r="S29" s="12">
        <v>23</v>
      </c>
      <c r="T29" s="12">
        <v>0.76400000000000001</v>
      </c>
      <c r="U29" s="12">
        <v>24.1</v>
      </c>
      <c r="V29" s="12">
        <v>0.30149999999999999</v>
      </c>
      <c r="W29" s="14">
        <v>1.35E-2</v>
      </c>
      <c r="X29" s="14"/>
      <c r="Y29" s="12">
        <v>110</v>
      </c>
      <c r="Z29" s="12">
        <v>2.335</v>
      </c>
      <c r="AA29" s="13">
        <v>13.0054</v>
      </c>
      <c r="AB29" s="13">
        <v>-29.389700000000001</v>
      </c>
      <c r="AD29" s="12">
        <v>11.5</v>
      </c>
      <c r="AE29" s="12">
        <v>0.56399999999999995</v>
      </c>
      <c r="AF29" s="12">
        <v>1866</v>
      </c>
    </row>
    <row r="30" spans="1:32">
      <c r="A30" s="12">
        <v>12</v>
      </c>
      <c r="B30" s="12">
        <v>0.75900000000000001</v>
      </c>
      <c r="C30" s="16">
        <v>18.5</v>
      </c>
      <c r="E30" s="12">
        <v>115</v>
      </c>
      <c r="F30" s="12">
        <v>4.5369999999999999</v>
      </c>
      <c r="G30" s="13">
        <v>10.4832</v>
      </c>
      <c r="H30" s="13">
        <v>-26.405999999999999</v>
      </c>
      <c r="I30" s="13"/>
      <c r="J30" s="13">
        <v>13.5</v>
      </c>
      <c r="K30" s="13">
        <v>0.81399999999999995</v>
      </c>
      <c r="L30" s="12">
        <v>573</v>
      </c>
      <c r="N30" s="12">
        <v>24</v>
      </c>
      <c r="O30" s="12">
        <v>1.2</v>
      </c>
      <c r="P30" s="14">
        <v>0.11360000000000001</v>
      </c>
      <c r="Q30" s="15">
        <v>3.4161999999999999E-3</v>
      </c>
      <c r="R30" s="15"/>
      <c r="S30" s="12">
        <v>24</v>
      </c>
      <c r="T30" s="12">
        <v>0.78100000000000003</v>
      </c>
      <c r="U30" s="12">
        <v>35.5</v>
      </c>
      <c r="V30" s="12">
        <v>0.38269999999999998</v>
      </c>
      <c r="W30" s="14">
        <v>2.8500000000000001E-2</v>
      </c>
      <c r="X30" s="14"/>
      <c r="Y30" s="12">
        <v>115</v>
      </c>
      <c r="Z30" s="12">
        <v>2.4350000000000001</v>
      </c>
      <c r="AA30" s="13">
        <v>12.9308</v>
      </c>
      <c r="AB30" s="13">
        <v>-29.076799999999999</v>
      </c>
      <c r="AD30" s="12">
        <v>12</v>
      </c>
      <c r="AE30" s="12">
        <v>0.57299999999999995</v>
      </c>
      <c r="AF30" s="12">
        <v>1862</v>
      </c>
    </row>
    <row r="31" spans="1:32">
      <c r="A31" s="12">
        <v>12.5</v>
      </c>
      <c r="B31" s="12">
        <v>0.77800000000000002</v>
      </c>
      <c r="C31" s="16">
        <v>19.100000000000001</v>
      </c>
      <c r="E31" s="12">
        <v>120</v>
      </c>
      <c r="F31" s="12">
        <v>4.71</v>
      </c>
      <c r="G31" s="13">
        <v>10.2563</v>
      </c>
      <c r="H31" s="13">
        <v>-26.419</v>
      </c>
      <c r="I31" s="13"/>
      <c r="J31" s="13">
        <v>14</v>
      </c>
      <c r="K31" s="13">
        <v>0.83299999999999996</v>
      </c>
      <c r="L31" s="12">
        <v>429</v>
      </c>
      <c r="N31" s="12">
        <v>25</v>
      </c>
      <c r="O31" s="12">
        <v>1.2370000000000001</v>
      </c>
      <c r="P31" s="14">
        <v>0.107</v>
      </c>
      <c r="Q31" s="15">
        <v>3.9189000000000003E-3</v>
      </c>
      <c r="R31" s="15"/>
      <c r="S31" s="12">
        <v>25</v>
      </c>
      <c r="T31" s="12">
        <v>0.79900000000000004</v>
      </c>
      <c r="U31" s="12">
        <v>42.7</v>
      </c>
      <c r="V31" s="12">
        <v>0.36030000000000001</v>
      </c>
      <c r="W31" s="14">
        <v>1.8700000000000001E-2</v>
      </c>
      <c r="X31" s="14"/>
      <c r="Y31" s="12">
        <v>120</v>
      </c>
      <c r="Z31" s="12">
        <v>2.536</v>
      </c>
      <c r="AA31" s="13">
        <v>13.0465</v>
      </c>
      <c r="AB31" s="13">
        <v>-28.807200000000002</v>
      </c>
      <c r="AD31" s="12">
        <v>12.5</v>
      </c>
      <c r="AE31" s="12">
        <v>0.58099999999999996</v>
      </c>
      <c r="AF31" s="12">
        <v>2407</v>
      </c>
    </row>
    <row r="32" spans="1:32">
      <c r="A32" s="12">
        <v>13</v>
      </c>
      <c r="B32" s="12">
        <v>0.79600000000000004</v>
      </c>
      <c r="C32" s="16">
        <v>17.2</v>
      </c>
      <c r="E32" s="12">
        <v>125</v>
      </c>
      <c r="F32" s="12">
        <v>4.8810000000000002</v>
      </c>
      <c r="G32" s="13">
        <v>10.6275</v>
      </c>
      <c r="H32" s="13">
        <v>-26.817599999999999</v>
      </c>
      <c r="I32" s="13"/>
      <c r="J32" s="13">
        <v>14.5</v>
      </c>
      <c r="K32" s="13">
        <v>0.85099999999999998</v>
      </c>
      <c r="L32" s="12">
        <v>529</v>
      </c>
      <c r="N32" s="12">
        <v>26</v>
      </c>
      <c r="O32" s="12">
        <v>1.274</v>
      </c>
      <c r="P32" s="14">
        <v>0.12230000000000001</v>
      </c>
      <c r="Q32" s="15">
        <v>4.0378000000000002E-3</v>
      </c>
      <c r="R32" s="15"/>
      <c r="S32" s="12">
        <v>26</v>
      </c>
      <c r="T32" s="12">
        <v>0.81599999999999995</v>
      </c>
      <c r="U32" s="12">
        <v>87.9</v>
      </c>
      <c r="V32" s="12">
        <v>0.2994</v>
      </c>
      <c r="W32" s="14">
        <v>1.11E-2</v>
      </c>
      <c r="X32" s="14"/>
      <c r="Y32" s="12">
        <v>125</v>
      </c>
      <c r="Z32" s="12">
        <v>2.637</v>
      </c>
      <c r="AA32" s="13">
        <v>12.291600000000001</v>
      </c>
      <c r="AB32" s="13">
        <v>-29.241099999999999</v>
      </c>
      <c r="AD32" s="12">
        <v>13</v>
      </c>
      <c r="AE32" s="12">
        <v>0.59</v>
      </c>
      <c r="AF32" s="12">
        <v>4228</v>
      </c>
    </row>
    <row r="33" spans="1:32">
      <c r="A33" s="12">
        <v>13.5</v>
      </c>
      <c r="B33" s="12">
        <v>0.81399999999999995</v>
      </c>
      <c r="C33" s="16">
        <v>17.75</v>
      </c>
      <c r="E33" s="12">
        <v>130</v>
      </c>
      <c r="F33" s="12">
        <v>5.0490000000000004</v>
      </c>
      <c r="G33" s="13">
        <v>11.202</v>
      </c>
      <c r="H33" s="13">
        <v>-26.625800000000002</v>
      </c>
      <c r="I33" s="13"/>
      <c r="J33" s="13">
        <v>15</v>
      </c>
      <c r="K33" s="13">
        <v>0.87</v>
      </c>
      <c r="L33" s="12">
        <v>566</v>
      </c>
      <c r="N33" s="12">
        <v>27</v>
      </c>
      <c r="O33" s="12">
        <v>1.31</v>
      </c>
      <c r="P33" s="14">
        <v>0.13450000000000001</v>
      </c>
      <c r="Q33" s="15">
        <v>3.7028E-3</v>
      </c>
      <c r="R33" s="15"/>
      <c r="S33" s="12">
        <v>27</v>
      </c>
      <c r="T33" s="12">
        <v>0.83299999999999996</v>
      </c>
      <c r="U33" s="12">
        <v>33.299999999999997</v>
      </c>
      <c r="V33" s="12">
        <v>0.27550000000000002</v>
      </c>
      <c r="W33" s="14">
        <v>1.3899999999999999E-2</v>
      </c>
      <c r="X33" s="14"/>
      <c r="Y33" s="12">
        <v>130</v>
      </c>
      <c r="Z33" s="12">
        <v>2.74</v>
      </c>
      <c r="AA33" s="13">
        <v>15.161199999999999</v>
      </c>
      <c r="AB33" s="13">
        <v>-29.165400000000002</v>
      </c>
      <c r="AD33" s="12">
        <v>13.5</v>
      </c>
      <c r="AE33" s="12">
        <v>0.59899999999999998</v>
      </c>
      <c r="AF33" s="12">
        <v>3382</v>
      </c>
    </row>
    <row r="34" spans="1:32">
      <c r="A34" s="12">
        <v>14</v>
      </c>
      <c r="B34" s="12">
        <v>0.83299999999999996</v>
      </c>
      <c r="C34" s="16">
        <v>19.649999999999999</v>
      </c>
      <c r="E34" s="12">
        <v>135</v>
      </c>
      <c r="F34" s="12">
        <v>5.2169999999999996</v>
      </c>
      <c r="G34" s="13">
        <v>10.628299999999999</v>
      </c>
      <c r="H34" s="13">
        <v>-26.184200000000001</v>
      </c>
      <c r="I34" s="13"/>
      <c r="J34" s="13">
        <v>15.5</v>
      </c>
      <c r="K34" s="13">
        <v>0.88800000000000001</v>
      </c>
      <c r="L34" s="12">
        <v>415</v>
      </c>
      <c r="N34" s="12">
        <v>28</v>
      </c>
      <c r="O34" s="12">
        <v>1.347</v>
      </c>
      <c r="P34" s="14">
        <v>0.13370000000000001</v>
      </c>
      <c r="Q34" s="15">
        <v>3.7404999999999999E-3</v>
      </c>
      <c r="R34" s="15"/>
      <c r="S34" s="12">
        <v>28</v>
      </c>
      <c r="T34" s="12">
        <v>0.85099999999999998</v>
      </c>
      <c r="U34" s="12">
        <v>21.7</v>
      </c>
      <c r="V34" s="12">
        <v>0.23139999999999999</v>
      </c>
      <c r="W34" s="14">
        <v>2.3099999999999999E-2</v>
      </c>
      <c r="X34" s="14"/>
      <c r="Y34" s="12">
        <v>135</v>
      </c>
      <c r="Z34" s="12">
        <v>2.8420000000000001</v>
      </c>
      <c r="AA34" s="13">
        <v>14.064500000000001</v>
      </c>
      <c r="AB34" s="13">
        <v>-29.5442</v>
      </c>
      <c r="AD34" s="12">
        <v>14</v>
      </c>
      <c r="AE34" s="12">
        <v>0.60699999999999998</v>
      </c>
      <c r="AF34" s="12">
        <v>2948</v>
      </c>
    </row>
    <row r="35" spans="1:32">
      <c r="A35" s="12">
        <v>14.5</v>
      </c>
      <c r="B35" s="12">
        <v>0.85099999999999998</v>
      </c>
      <c r="C35" s="16">
        <v>17.95</v>
      </c>
      <c r="E35" s="12">
        <v>140</v>
      </c>
      <c r="F35" s="12">
        <v>5.3840000000000003</v>
      </c>
      <c r="G35" s="13">
        <v>10.647500000000001</v>
      </c>
      <c r="H35" s="13">
        <v>-26.7637</v>
      </c>
      <c r="I35" s="13"/>
      <c r="J35" s="13">
        <v>16</v>
      </c>
      <c r="K35" s="13">
        <v>0.90600000000000003</v>
      </c>
      <c r="L35" s="12">
        <v>541</v>
      </c>
      <c r="N35" s="12">
        <v>29</v>
      </c>
      <c r="O35" s="12">
        <v>1.3839999999999999</v>
      </c>
      <c r="P35" s="14">
        <v>0.1124</v>
      </c>
      <c r="Q35" s="15">
        <v>4.3378000000000002E-3</v>
      </c>
      <c r="R35" s="15"/>
      <c r="S35" s="12">
        <v>29</v>
      </c>
      <c r="T35" s="12">
        <v>0.85899999999999999</v>
      </c>
      <c r="U35" s="12">
        <v>84.5</v>
      </c>
      <c r="V35" s="12">
        <v>0.54620000000000002</v>
      </c>
      <c r="W35" s="14">
        <v>2.7199999999999998E-2</v>
      </c>
      <c r="X35" s="14"/>
      <c r="Y35" s="12">
        <v>141</v>
      </c>
      <c r="Z35" s="12">
        <v>2.9649999999999999</v>
      </c>
      <c r="AA35" s="13">
        <v>11.780799999999999</v>
      </c>
      <c r="AB35" s="13">
        <v>-29.722300000000001</v>
      </c>
      <c r="AD35" s="12">
        <v>14.5</v>
      </c>
      <c r="AE35" s="12">
        <v>0.61599999999999999</v>
      </c>
      <c r="AF35" s="12">
        <v>2982</v>
      </c>
    </row>
    <row r="36" spans="1:32">
      <c r="A36" s="12">
        <v>15</v>
      </c>
      <c r="B36" s="12">
        <v>0.87</v>
      </c>
      <c r="C36" s="16">
        <v>14.9</v>
      </c>
      <c r="E36" s="12">
        <v>145</v>
      </c>
      <c r="F36" s="12">
        <v>5.5510000000000002</v>
      </c>
      <c r="G36" s="13">
        <v>10.9617</v>
      </c>
      <c r="H36" s="13">
        <v>-26.569800000000001</v>
      </c>
      <c r="I36" s="13"/>
      <c r="J36" s="13">
        <v>16.5</v>
      </c>
      <c r="K36" s="13">
        <v>0.92500000000000004</v>
      </c>
      <c r="L36" s="12">
        <v>491</v>
      </c>
      <c r="N36" s="12">
        <v>30</v>
      </c>
      <c r="O36" s="12">
        <v>1.421</v>
      </c>
      <c r="P36" s="14">
        <v>0.1153</v>
      </c>
      <c r="Q36" s="15">
        <v>4.3622000000000001E-3</v>
      </c>
      <c r="R36" s="15"/>
      <c r="S36" s="12">
        <v>30</v>
      </c>
      <c r="T36" s="12">
        <v>0.88600000000000001</v>
      </c>
      <c r="U36" s="12">
        <v>20.8</v>
      </c>
      <c r="V36" s="12">
        <v>0.16769999999999999</v>
      </c>
      <c r="W36" s="14">
        <v>6.7333000000000002E-3</v>
      </c>
      <c r="X36" s="14"/>
      <c r="Y36" s="12">
        <v>145</v>
      </c>
      <c r="Z36" s="12">
        <v>3.0459999999999998</v>
      </c>
      <c r="AA36" s="13">
        <v>8.5077999999999996</v>
      </c>
      <c r="AB36" s="13">
        <v>-28.6812</v>
      </c>
      <c r="AD36" s="12">
        <v>15</v>
      </c>
      <c r="AE36" s="12">
        <v>0.625</v>
      </c>
      <c r="AF36" s="12">
        <v>2836</v>
      </c>
    </row>
    <row r="37" spans="1:32">
      <c r="A37" s="12">
        <v>15.5</v>
      </c>
      <c r="B37" s="12">
        <v>0.88800000000000001</v>
      </c>
      <c r="C37" s="16">
        <v>13.45</v>
      </c>
      <c r="E37" s="12">
        <v>150</v>
      </c>
      <c r="F37" s="12">
        <v>5.72</v>
      </c>
      <c r="G37" s="13">
        <v>10.3635</v>
      </c>
      <c r="H37" s="13">
        <v>-26.510899999999999</v>
      </c>
      <c r="I37" s="13"/>
      <c r="J37" s="13">
        <v>17</v>
      </c>
      <c r="K37" s="13">
        <v>0.94299999999999995</v>
      </c>
      <c r="L37" s="12">
        <v>466</v>
      </c>
      <c r="N37" s="12">
        <v>31</v>
      </c>
      <c r="O37" s="12">
        <v>1.4570000000000001</v>
      </c>
      <c r="P37" s="14">
        <v>0.1147</v>
      </c>
      <c r="Q37" s="15">
        <v>4.8777999999999998E-3</v>
      </c>
      <c r="R37" s="15"/>
      <c r="S37" s="12">
        <v>31</v>
      </c>
      <c r="T37" s="12">
        <v>0.90300000000000002</v>
      </c>
      <c r="U37" s="12">
        <v>23.8</v>
      </c>
      <c r="V37" s="12">
        <v>0.29360000000000003</v>
      </c>
      <c r="W37" s="14">
        <v>1.34E-2</v>
      </c>
      <c r="X37" s="14"/>
      <c r="Y37" s="12">
        <v>150</v>
      </c>
      <c r="Z37" s="12">
        <v>3.1480000000000001</v>
      </c>
      <c r="AA37" s="13">
        <v>11.2288</v>
      </c>
      <c r="AB37" s="13">
        <v>-28.698</v>
      </c>
      <c r="AD37" s="12">
        <v>15.5</v>
      </c>
      <c r="AE37" s="12">
        <v>0.63300000000000001</v>
      </c>
      <c r="AF37" s="12">
        <v>2994</v>
      </c>
    </row>
    <row r="38" spans="1:32">
      <c r="A38" s="12">
        <v>16</v>
      </c>
      <c r="B38" s="12">
        <v>0.90600000000000003</v>
      </c>
      <c r="C38" s="16">
        <v>13.45</v>
      </c>
      <c r="E38" s="12">
        <v>155</v>
      </c>
      <c r="F38" s="12">
        <v>5.891</v>
      </c>
      <c r="G38" s="13">
        <v>11.335800000000001</v>
      </c>
      <c r="H38" s="13">
        <v>-26.366099999999999</v>
      </c>
      <c r="I38" s="13"/>
      <c r="J38" s="13">
        <v>17.5</v>
      </c>
      <c r="K38" s="13">
        <v>0.96099999999999997</v>
      </c>
      <c r="L38" s="12">
        <v>559</v>
      </c>
      <c r="N38" s="12">
        <v>32</v>
      </c>
      <c r="O38" s="12">
        <v>1.494</v>
      </c>
      <c r="P38" s="14">
        <v>0.1075</v>
      </c>
      <c r="Q38" s="15">
        <v>4.7838000000000004E-3</v>
      </c>
      <c r="R38" s="15"/>
      <c r="S38" s="12">
        <v>32</v>
      </c>
      <c r="T38" s="12">
        <v>0.92</v>
      </c>
      <c r="U38" s="12">
        <v>45.7</v>
      </c>
      <c r="V38" s="12">
        <v>0.24579999999999999</v>
      </c>
      <c r="W38" s="14">
        <v>3.04E-2</v>
      </c>
      <c r="X38" s="14"/>
      <c r="Y38" s="12">
        <v>155</v>
      </c>
      <c r="Z38" s="12">
        <v>3.2480000000000002</v>
      </c>
      <c r="AA38" s="13">
        <v>11.076499999999999</v>
      </c>
      <c r="AB38" s="13">
        <v>-29.315899999999999</v>
      </c>
      <c r="AD38" s="12">
        <v>16</v>
      </c>
      <c r="AE38" s="12">
        <v>0.64200000000000002</v>
      </c>
      <c r="AF38" s="12">
        <v>3009</v>
      </c>
    </row>
    <row r="39" spans="1:32">
      <c r="A39" s="12">
        <v>16.5</v>
      </c>
      <c r="B39" s="12">
        <v>0.92500000000000004</v>
      </c>
      <c r="C39" s="16">
        <v>12.7</v>
      </c>
      <c r="E39" s="12">
        <v>160</v>
      </c>
      <c r="F39" s="12">
        <v>6.0650000000000004</v>
      </c>
      <c r="G39" s="13">
        <v>10.3184</v>
      </c>
      <c r="H39" s="13">
        <v>-26.067399999999999</v>
      </c>
      <c r="I39" s="13"/>
      <c r="J39" s="13">
        <v>18</v>
      </c>
      <c r="K39" s="13">
        <v>0.98</v>
      </c>
      <c r="L39" s="12">
        <v>547</v>
      </c>
      <c r="N39" s="12">
        <v>33</v>
      </c>
      <c r="O39" s="12">
        <v>1.5309999999999999</v>
      </c>
      <c r="P39" s="14">
        <v>0.1211</v>
      </c>
      <c r="Q39" s="15">
        <v>3.2702999999999999E-3</v>
      </c>
      <c r="R39" s="15"/>
      <c r="S39" s="12">
        <v>33</v>
      </c>
      <c r="T39" s="12">
        <v>0.93799999999999994</v>
      </c>
      <c r="U39" s="12">
        <v>63.9</v>
      </c>
      <c r="V39" s="12">
        <v>0.23180000000000001</v>
      </c>
      <c r="W39" s="14">
        <v>2.2499999999999999E-2</v>
      </c>
      <c r="X39" s="14"/>
      <c r="Y39" s="12">
        <v>160</v>
      </c>
      <c r="Z39" s="12">
        <v>3.347</v>
      </c>
      <c r="AA39" s="13">
        <v>12.3612</v>
      </c>
      <c r="AB39" s="13">
        <v>-29.003299999999999</v>
      </c>
      <c r="AD39" s="12">
        <v>16.5</v>
      </c>
      <c r="AE39" s="12">
        <v>0.65100000000000002</v>
      </c>
      <c r="AF39" s="12">
        <v>3082</v>
      </c>
    </row>
    <row r="40" spans="1:32">
      <c r="A40" s="12">
        <v>17</v>
      </c>
      <c r="B40" s="12">
        <v>0.94299999999999995</v>
      </c>
      <c r="C40" s="16">
        <v>11.55</v>
      </c>
      <c r="E40" s="12">
        <v>165</v>
      </c>
      <c r="F40" s="12">
        <v>6.242</v>
      </c>
      <c r="G40" s="13">
        <v>10.7738</v>
      </c>
      <c r="H40" s="13">
        <v>-25.948799999999999</v>
      </c>
      <c r="I40" s="13"/>
      <c r="J40" s="13">
        <v>18.5</v>
      </c>
      <c r="K40" s="13">
        <v>0.998</v>
      </c>
      <c r="L40" s="12">
        <v>499</v>
      </c>
      <c r="N40" s="12">
        <v>34</v>
      </c>
      <c r="O40" s="12">
        <v>1.5669999999999999</v>
      </c>
      <c r="P40" s="14">
        <v>0.12970000000000001</v>
      </c>
      <c r="Q40" s="15">
        <v>3.7193999999999999E-3</v>
      </c>
      <c r="R40" s="15"/>
      <c r="S40" s="12">
        <v>34</v>
      </c>
      <c r="T40" s="12">
        <v>0.95499999999999996</v>
      </c>
      <c r="U40" s="12">
        <v>75.099999999999994</v>
      </c>
      <c r="V40" s="12">
        <v>0.24629999999999999</v>
      </c>
      <c r="W40" s="14">
        <v>1.72E-2</v>
      </c>
      <c r="X40" s="14"/>
      <c r="Y40" s="12">
        <v>165</v>
      </c>
      <c r="Z40" s="12">
        <v>3.444</v>
      </c>
      <c r="AA40" s="13">
        <v>12.1309</v>
      </c>
      <c r="AB40" s="13">
        <v>-29.153600000000001</v>
      </c>
      <c r="AD40" s="12">
        <v>17</v>
      </c>
      <c r="AE40" s="12">
        <v>0.66</v>
      </c>
      <c r="AF40" s="12">
        <v>2830</v>
      </c>
    </row>
    <row r="41" spans="1:32">
      <c r="A41" s="12">
        <v>17.5</v>
      </c>
      <c r="B41" s="12">
        <v>0.96099999999999997</v>
      </c>
      <c r="C41" s="16">
        <v>11.5</v>
      </c>
      <c r="E41" s="12">
        <v>170</v>
      </c>
      <c r="F41" s="12">
        <v>6.4240000000000004</v>
      </c>
      <c r="G41" s="13">
        <v>10.251300000000001</v>
      </c>
      <c r="H41" s="13">
        <v>-26.081399999999999</v>
      </c>
      <c r="I41" s="13"/>
      <c r="J41" s="13">
        <v>19</v>
      </c>
      <c r="K41" s="13">
        <v>1.016</v>
      </c>
      <c r="L41" s="12">
        <v>410</v>
      </c>
      <c r="N41" s="12">
        <v>35</v>
      </c>
      <c r="O41" s="12">
        <v>1.6040000000000001</v>
      </c>
      <c r="P41" s="14">
        <v>0.14660000000000001</v>
      </c>
      <c r="Q41" s="15">
        <v>3.5945999999999999E-3</v>
      </c>
      <c r="R41" s="15"/>
      <c r="S41" s="12">
        <v>35</v>
      </c>
      <c r="T41" s="12">
        <v>0.97199999999999998</v>
      </c>
      <c r="U41" s="12">
        <v>103.8</v>
      </c>
      <c r="V41" s="12">
        <v>0.28389999999999999</v>
      </c>
      <c r="W41" s="14">
        <v>1.67E-2</v>
      </c>
      <c r="X41" s="14"/>
      <c r="Y41" s="12">
        <v>170</v>
      </c>
      <c r="Z41" s="12">
        <v>3.5409999999999999</v>
      </c>
      <c r="AA41" s="13">
        <v>12.286099999999999</v>
      </c>
      <c r="AB41" s="13">
        <v>-27.909800000000001</v>
      </c>
      <c r="AD41" s="12">
        <v>17.5</v>
      </c>
      <c r="AE41" s="12">
        <v>0.66800000000000004</v>
      </c>
      <c r="AF41" s="12">
        <v>2517</v>
      </c>
    </row>
    <row r="42" spans="1:32">
      <c r="A42" s="12">
        <v>18</v>
      </c>
      <c r="B42" s="12">
        <v>0.98</v>
      </c>
      <c r="C42" s="16">
        <v>10.8</v>
      </c>
      <c r="E42" s="12">
        <v>175</v>
      </c>
      <c r="F42" s="12">
        <v>6.61</v>
      </c>
      <c r="G42" s="13">
        <v>11.298</v>
      </c>
      <c r="H42" s="13">
        <v>-26.228999999999999</v>
      </c>
      <c r="I42" s="13"/>
      <c r="J42" s="13">
        <v>19.5</v>
      </c>
      <c r="K42" s="13">
        <v>1.0349999999999999</v>
      </c>
      <c r="L42" s="12">
        <v>430</v>
      </c>
      <c r="N42" s="12">
        <v>36</v>
      </c>
      <c r="O42" s="12">
        <v>1.641</v>
      </c>
      <c r="P42" s="14">
        <v>0.1336</v>
      </c>
      <c r="Q42" s="15">
        <v>3.6649E-3</v>
      </c>
      <c r="R42" s="15"/>
      <c r="S42" s="12">
        <v>36</v>
      </c>
      <c r="T42" s="12">
        <v>0.99</v>
      </c>
      <c r="U42" s="12">
        <v>30.7</v>
      </c>
      <c r="V42" s="12">
        <v>0.24060000000000001</v>
      </c>
      <c r="W42" s="14">
        <v>6.7888999999999996E-3</v>
      </c>
      <c r="X42" s="14"/>
      <c r="Y42" s="12">
        <v>175</v>
      </c>
      <c r="Z42" s="12">
        <v>3.6379999999999999</v>
      </c>
      <c r="AA42" s="13">
        <v>12.0885</v>
      </c>
      <c r="AB42" s="13">
        <v>-27.977699999999999</v>
      </c>
      <c r="AD42" s="12">
        <v>18.5</v>
      </c>
      <c r="AE42" s="12">
        <v>0.68600000000000005</v>
      </c>
      <c r="AF42" s="12">
        <v>1784</v>
      </c>
    </row>
    <row r="43" spans="1:32">
      <c r="A43" s="12">
        <v>18.5</v>
      </c>
      <c r="B43" s="12">
        <v>0.998</v>
      </c>
      <c r="C43" s="16">
        <v>9.5500000000000007</v>
      </c>
      <c r="E43" s="12">
        <v>180</v>
      </c>
      <c r="F43" s="12">
        <v>6.8019999999999996</v>
      </c>
      <c r="G43" s="13">
        <v>10.0702</v>
      </c>
      <c r="H43" s="13">
        <v>-25.859000000000002</v>
      </c>
      <c r="I43" s="13"/>
      <c r="J43" s="13">
        <v>20</v>
      </c>
      <c r="K43" s="13">
        <v>1.0529999999999999</v>
      </c>
      <c r="L43" s="12">
        <v>341</v>
      </c>
      <c r="N43" s="12">
        <v>37</v>
      </c>
      <c r="O43" s="12">
        <v>1.6779999999999999</v>
      </c>
      <c r="P43" s="14">
        <v>0.1308</v>
      </c>
      <c r="Q43" s="15">
        <v>3.4702999999999999E-3</v>
      </c>
      <c r="R43" s="15"/>
      <c r="S43" s="12">
        <v>37</v>
      </c>
      <c r="T43" s="12">
        <v>1.0069999999999999</v>
      </c>
      <c r="U43" s="12">
        <v>18.7</v>
      </c>
      <c r="V43" s="12">
        <v>0.26450000000000001</v>
      </c>
      <c r="W43" s="14">
        <v>9.6647E-3</v>
      </c>
      <c r="X43" s="14"/>
      <c r="Y43" s="12">
        <v>180</v>
      </c>
      <c r="Z43" s="12">
        <v>3.7370000000000001</v>
      </c>
      <c r="AA43" s="13">
        <v>11.243499999999999</v>
      </c>
      <c r="AB43" s="13">
        <v>-28.6373</v>
      </c>
      <c r="AD43" s="12">
        <v>19</v>
      </c>
      <c r="AE43" s="12">
        <v>0.69399999999999995</v>
      </c>
      <c r="AF43" s="12">
        <v>1655</v>
      </c>
    </row>
    <row r="44" spans="1:32">
      <c r="A44" s="12">
        <v>19</v>
      </c>
      <c r="B44" s="12">
        <v>1.016</v>
      </c>
      <c r="C44" s="16">
        <v>9.5</v>
      </c>
      <c r="E44" s="12">
        <v>185</v>
      </c>
      <c r="F44" s="12">
        <v>7.0010000000000003</v>
      </c>
      <c r="G44" s="13">
        <v>11.0307</v>
      </c>
      <c r="H44" s="13">
        <v>-25.409300000000002</v>
      </c>
      <c r="I44" s="13"/>
      <c r="J44" s="13">
        <v>20.5</v>
      </c>
      <c r="K44" s="13">
        <v>1.0720000000000001</v>
      </c>
      <c r="L44" s="12">
        <v>466</v>
      </c>
      <c r="N44" s="12">
        <v>38</v>
      </c>
      <c r="O44" s="12">
        <v>1.7150000000000001</v>
      </c>
      <c r="P44" s="14">
        <v>0.157</v>
      </c>
      <c r="Q44" s="15">
        <v>3.8784000000000002E-3</v>
      </c>
      <c r="R44" s="15"/>
      <c r="S44" s="12">
        <v>38</v>
      </c>
      <c r="T44" s="12">
        <v>1.0249999999999999</v>
      </c>
      <c r="U44" s="12">
        <v>13</v>
      </c>
      <c r="V44" s="12">
        <v>0.2397</v>
      </c>
      <c r="W44" s="14">
        <v>1.0500000000000001E-2</v>
      </c>
      <c r="X44" s="14"/>
      <c r="Y44" s="12">
        <v>185</v>
      </c>
      <c r="Z44" s="12">
        <v>3.8370000000000002</v>
      </c>
      <c r="AA44" s="13">
        <v>8.0360999999999994</v>
      </c>
      <c r="AB44" s="13">
        <v>-28.171700000000001</v>
      </c>
      <c r="AD44" s="12">
        <v>19.5</v>
      </c>
      <c r="AE44" s="12">
        <v>0.70299999999999996</v>
      </c>
      <c r="AF44" s="12">
        <v>1261</v>
      </c>
    </row>
    <row r="45" spans="1:32">
      <c r="A45" s="12">
        <v>19.5</v>
      </c>
      <c r="B45" s="12">
        <v>1.0349999999999999</v>
      </c>
      <c r="C45" s="16">
        <v>9.4</v>
      </c>
      <c r="E45" s="12">
        <v>190</v>
      </c>
      <c r="F45" s="12">
        <v>7.2060000000000004</v>
      </c>
      <c r="G45" s="13">
        <v>11.072800000000001</v>
      </c>
      <c r="H45" s="13">
        <v>-25.761299999999999</v>
      </c>
      <c r="I45" s="13"/>
      <c r="J45" s="13">
        <v>21</v>
      </c>
      <c r="K45" s="13">
        <v>1.0900000000000001</v>
      </c>
      <c r="L45" s="12">
        <v>582</v>
      </c>
      <c r="N45" s="12">
        <v>39</v>
      </c>
      <c r="O45" s="12">
        <v>1.7509999999999999</v>
      </c>
      <c r="P45" s="14">
        <v>0.17100000000000001</v>
      </c>
      <c r="Q45" s="15">
        <v>3.6583000000000002E-3</v>
      </c>
      <c r="R45" s="15"/>
      <c r="S45" s="12">
        <v>39</v>
      </c>
      <c r="T45" s="12">
        <v>1.042</v>
      </c>
      <c r="U45" s="12">
        <v>21.5</v>
      </c>
      <c r="V45" s="12">
        <v>0.27089999999999997</v>
      </c>
      <c r="W45" s="14">
        <v>1.0699999999999999E-2</v>
      </c>
      <c r="X45" s="14"/>
      <c r="Y45" s="12">
        <v>190</v>
      </c>
      <c r="Z45" s="12">
        <v>3.9390000000000001</v>
      </c>
      <c r="AA45" s="13">
        <v>11.4819</v>
      </c>
      <c r="AB45" s="13">
        <v>-28.163799999999998</v>
      </c>
      <c r="AD45" s="12">
        <v>20</v>
      </c>
      <c r="AE45" s="12">
        <v>0.71199999999999997</v>
      </c>
      <c r="AF45" s="12">
        <v>934</v>
      </c>
    </row>
    <row r="46" spans="1:32">
      <c r="A46" s="12">
        <v>20</v>
      </c>
      <c r="B46" s="12">
        <v>1.0529999999999999</v>
      </c>
      <c r="C46" s="16">
        <v>13.85</v>
      </c>
      <c r="E46" s="12">
        <v>195</v>
      </c>
      <c r="F46" s="12">
        <v>7.42</v>
      </c>
      <c r="G46" s="13">
        <v>11.224299999999999</v>
      </c>
      <c r="H46" s="13">
        <v>-26.1173</v>
      </c>
      <c r="I46" s="13"/>
      <c r="J46" s="13">
        <v>21.5</v>
      </c>
      <c r="K46" s="13">
        <v>1.1080000000000001</v>
      </c>
      <c r="L46" s="12">
        <v>427</v>
      </c>
      <c r="N46" s="12">
        <v>40</v>
      </c>
      <c r="O46" s="12">
        <v>1.788</v>
      </c>
      <c r="P46" s="14">
        <v>0.1216</v>
      </c>
      <c r="Q46" s="15">
        <v>4.4431999999999996E-3</v>
      </c>
      <c r="R46" s="15"/>
      <c r="S46" s="12">
        <v>40</v>
      </c>
      <c r="T46" s="12">
        <v>1.0589999999999999</v>
      </c>
      <c r="U46" s="12">
        <v>45.4</v>
      </c>
      <c r="V46" s="12">
        <v>0.24310000000000001</v>
      </c>
      <c r="W46" s="14">
        <v>7.9118000000000001E-3</v>
      </c>
      <c r="X46" s="14"/>
      <c r="Y46" s="12">
        <v>195</v>
      </c>
      <c r="Z46" s="12">
        <v>4.0460000000000003</v>
      </c>
      <c r="AA46" s="13">
        <v>11.147600000000001</v>
      </c>
      <c r="AB46" s="13">
        <v>-28.026</v>
      </c>
      <c r="AD46" s="12">
        <v>20.5</v>
      </c>
      <c r="AE46" s="12">
        <v>0.72</v>
      </c>
      <c r="AF46" s="12">
        <v>1079</v>
      </c>
    </row>
    <row r="47" spans="1:32">
      <c r="A47" s="12">
        <v>20.5</v>
      </c>
      <c r="B47" s="12">
        <v>1.0720000000000001</v>
      </c>
      <c r="C47" s="16">
        <v>17.649999999999999</v>
      </c>
      <c r="E47" s="12">
        <v>200</v>
      </c>
      <c r="F47" s="12">
        <v>7.6449999999999996</v>
      </c>
      <c r="G47" s="13">
        <v>10.6532</v>
      </c>
      <c r="H47" s="13">
        <v>-25.640599999999999</v>
      </c>
      <c r="I47" s="13"/>
      <c r="J47" s="13">
        <v>22</v>
      </c>
      <c r="K47" s="13">
        <v>1.127</v>
      </c>
      <c r="L47" s="12">
        <v>424</v>
      </c>
      <c r="N47" s="12">
        <v>41</v>
      </c>
      <c r="O47" s="12">
        <v>1.825</v>
      </c>
      <c r="P47" s="14">
        <v>0.1192</v>
      </c>
      <c r="Q47" s="15">
        <v>4.0054000000000001E-3</v>
      </c>
      <c r="R47" s="15"/>
      <c r="S47" s="12">
        <v>41</v>
      </c>
      <c r="T47" s="12">
        <v>1.077</v>
      </c>
      <c r="U47" s="12">
        <v>22.6</v>
      </c>
      <c r="V47" s="12">
        <v>0.2389</v>
      </c>
      <c r="W47" s="14">
        <v>8.4721999999999992E-3</v>
      </c>
      <c r="X47" s="14"/>
      <c r="Y47" s="12">
        <v>200</v>
      </c>
      <c r="Z47" s="12">
        <v>4.1559999999999997</v>
      </c>
      <c r="AA47" s="13">
        <v>10.711600000000001</v>
      </c>
      <c r="AB47" s="13">
        <v>-28.070599999999999</v>
      </c>
      <c r="AD47" s="12">
        <v>21</v>
      </c>
      <c r="AE47" s="12">
        <v>0.72899999999999998</v>
      </c>
      <c r="AF47" s="12">
        <v>1301</v>
      </c>
    </row>
    <row r="48" spans="1:32">
      <c r="A48" s="12">
        <v>21</v>
      </c>
      <c r="B48" s="12">
        <v>1.0900000000000001</v>
      </c>
      <c r="C48" s="16">
        <v>17.8</v>
      </c>
      <c r="E48" s="12">
        <v>205</v>
      </c>
      <c r="F48" s="12">
        <v>7.8849999999999998</v>
      </c>
      <c r="G48" s="13">
        <v>10.6706</v>
      </c>
      <c r="H48" s="13">
        <v>-25.552900000000001</v>
      </c>
      <c r="I48" s="13"/>
      <c r="J48" s="13">
        <v>22.5</v>
      </c>
      <c r="K48" s="13">
        <v>1.145</v>
      </c>
      <c r="L48" s="12">
        <v>486</v>
      </c>
      <c r="N48" s="12">
        <v>42</v>
      </c>
      <c r="O48" s="12">
        <v>1.8620000000000001</v>
      </c>
      <c r="P48" s="14">
        <v>0.1149</v>
      </c>
      <c r="Q48" s="15">
        <v>4.1431999999999997E-3</v>
      </c>
      <c r="R48" s="15"/>
      <c r="S48" s="12">
        <v>42</v>
      </c>
      <c r="T48" s="12">
        <v>1.0940000000000001</v>
      </c>
      <c r="U48" s="12">
        <v>21.2</v>
      </c>
      <c r="V48" s="12">
        <v>0.27450000000000002</v>
      </c>
      <c r="W48" s="14">
        <v>9.7058999999999999E-3</v>
      </c>
      <c r="X48" s="14"/>
      <c r="Y48" s="12">
        <v>205</v>
      </c>
      <c r="Z48" s="12">
        <v>4.2709999999999999</v>
      </c>
      <c r="AA48" s="13">
        <v>11.554500000000001</v>
      </c>
      <c r="AB48" s="13">
        <v>-28.196300000000001</v>
      </c>
      <c r="AD48" s="12">
        <v>21.5</v>
      </c>
      <c r="AE48" s="12">
        <v>0.73799999999999999</v>
      </c>
      <c r="AF48" s="12">
        <v>1636</v>
      </c>
    </row>
    <row r="49" spans="1:32">
      <c r="A49" s="12">
        <v>21.5</v>
      </c>
      <c r="B49" s="12">
        <v>1.1080000000000001</v>
      </c>
      <c r="C49" s="16">
        <v>16.649999999999999</v>
      </c>
      <c r="E49" s="12">
        <v>206</v>
      </c>
      <c r="F49" s="12">
        <v>7.9349999999999996</v>
      </c>
      <c r="G49" s="13">
        <v>10.6995</v>
      </c>
      <c r="H49" s="13">
        <v>-25.488399999999999</v>
      </c>
      <c r="I49" s="13"/>
      <c r="J49" s="13">
        <v>23</v>
      </c>
      <c r="K49" s="13">
        <v>1.163</v>
      </c>
      <c r="L49" s="12">
        <v>448</v>
      </c>
      <c r="N49" s="12">
        <v>43</v>
      </c>
      <c r="O49" s="12">
        <v>1.899</v>
      </c>
      <c r="P49" s="14">
        <v>0.1288</v>
      </c>
      <c r="Q49" s="15">
        <v>3.4513999999999999E-3</v>
      </c>
      <c r="R49" s="15"/>
      <c r="S49" s="12">
        <v>43</v>
      </c>
      <c r="T49" s="12">
        <v>1.1120000000000001</v>
      </c>
      <c r="U49" s="12">
        <v>21.4</v>
      </c>
      <c r="V49" s="12">
        <v>0.2717</v>
      </c>
      <c r="W49" s="14">
        <v>1.24E-2</v>
      </c>
      <c r="X49" s="14"/>
      <c r="Y49" s="12">
        <v>210</v>
      </c>
      <c r="Z49" s="12">
        <v>4.3920000000000003</v>
      </c>
      <c r="AA49" s="13">
        <v>10.9725</v>
      </c>
      <c r="AB49" s="13">
        <v>-28.665900000000001</v>
      </c>
      <c r="AD49" s="12">
        <v>22</v>
      </c>
      <c r="AE49" s="12">
        <v>0.746</v>
      </c>
      <c r="AF49" s="12">
        <v>1886</v>
      </c>
    </row>
    <row r="50" spans="1:32">
      <c r="A50" s="12">
        <v>22</v>
      </c>
      <c r="B50" s="12">
        <v>1.127</v>
      </c>
      <c r="C50" s="16">
        <v>15.2</v>
      </c>
      <c r="E50" s="12">
        <v>211</v>
      </c>
      <c r="F50" s="12">
        <v>8.1959999999999997</v>
      </c>
      <c r="G50" s="13">
        <v>9.9663000000000004</v>
      </c>
      <c r="H50" s="13">
        <v>-25.421299999999999</v>
      </c>
      <c r="I50" s="13"/>
      <c r="J50" s="13">
        <v>23.5</v>
      </c>
      <c r="K50" s="13">
        <v>1.1819999999999999</v>
      </c>
      <c r="L50" s="12">
        <v>493</v>
      </c>
      <c r="N50" s="12">
        <v>44</v>
      </c>
      <c r="O50" s="12">
        <v>1.9359999999999999</v>
      </c>
      <c r="P50" s="14">
        <v>0.1134</v>
      </c>
      <c r="Q50" s="15">
        <v>4.0702999999999998E-3</v>
      </c>
      <c r="R50" s="15"/>
      <c r="S50" s="12">
        <v>44</v>
      </c>
      <c r="T50" s="12">
        <v>1.129</v>
      </c>
      <c r="U50" s="12">
        <v>21.8</v>
      </c>
      <c r="V50" s="12">
        <v>0.31530000000000002</v>
      </c>
      <c r="W50" s="14">
        <v>2.2700000000000001E-2</v>
      </c>
      <c r="X50" s="14"/>
      <c r="Y50" s="12">
        <v>215</v>
      </c>
      <c r="Z50" s="12">
        <v>4.5190000000000001</v>
      </c>
      <c r="AA50" s="13">
        <v>11.0467</v>
      </c>
      <c r="AB50" s="13">
        <v>-28.4788</v>
      </c>
      <c r="AD50" s="12">
        <v>22.5</v>
      </c>
      <c r="AE50" s="12">
        <v>0.755</v>
      </c>
      <c r="AF50" s="12">
        <v>3024</v>
      </c>
    </row>
    <row r="51" spans="1:32">
      <c r="A51" s="12">
        <v>22.5</v>
      </c>
      <c r="B51" s="12">
        <v>1.145</v>
      </c>
      <c r="C51" s="16">
        <v>15.75</v>
      </c>
      <c r="E51" s="12">
        <v>216</v>
      </c>
      <c r="F51" s="12">
        <v>8.4740000000000002</v>
      </c>
      <c r="G51" s="13">
        <v>9.8337000000000003</v>
      </c>
      <c r="H51" s="13">
        <v>-25.313600000000001</v>
      </c>
      <c r="I51" s="13"/>
      <c r="J51" s="13">
        <v>24</v>
      </c>
      <c r="K51" s="13">
        <v>1.2</v>
      </c>
      <c r="L51" s="12">
        <v>360</v>
      </c>
      <c r="N51" s="12">
        <v>45</v>
      </c>
      <c r="O51" s="12">
        <v>1.972</v>
      </c>
      <c r="P51" s="14">
        <v>0.12180000000000001</v>
      </c>
      <c r="Q51" s="15">
        <v>4.1527999999999999E-3</v>
      </c>
      <c r="R51" s="15"/>
      <c r="S51" s="12">
        <v>45</v>
      </c>
      <c r="T51" s="12">
        <v>1.1459999999999999</v>
      </c>
      <c r="U51" s="12">
        <v>43.9</v>
      </c>
      <c r="V51" s="12">
        <v>0.27689999999999998</v>
      </c>
      <c r="W51" s="14">
        <v>2.0199999999999999E-2</v>
      </c>
      <c r="X51" s="14"/>
      <c r="Y51" s="12">
        <v>220</v>
      </c>
      <c r="Z51" s="12">
        <v>4.6539999999999999</v>
      </c>
      <c r="AA51" s="13">
        <v>12.1226</v>
      </c>
      <c r="AB51" s="13">
        <v>-28.2317</v>
      </c>
      <c r="AD51" s="12">
        <v>23</v>
      </c>
      <c r="AE51" s="12">
        <v>0.76400000000000001</v>
      </c>
      <c r="AF51" s="12">
        <v>5122</v>
      </c>
    </row>
    <row r="52" spans="1:32">
      <c r="A52" s="12">
        <v>23</v>
      </c>
      <c r="B52" s="12">
        <v>1.163</v>
      </c>
      <c r="C52" s="16">
        <v>15.6</v>
      </c>
      <c r="E52" s="12">
        <v>221</v>
      </c>
      <c r="F52" s="12">
        <v>8.766</v>
      </c>
      <c r="G52" s="13">
        <v>10.411199999999999</v>
      </c>
      <c r="H52" s="13">
        <v>-25.227799999999998</v>
      </c>
      <c r="I52" s="13"/>
      <c r="J52" s="13">
        <v>24.5</v>
      </c>
      <c r="K52" s="13">
        <v>1.218</v>
      </c>
      <c r="L52" s="12">
        <v>366</v>
      </c>
      <c r="N52" s="12">
        <v>46</v>
      </c>
      <c r="O52" s="12">
        <v>2.0089999999999999</v>
      </c>
      <c r="P52" s="14">
        <v>0.1211</v>
      </c>
      <c r="Q52" s="15">
        <v>4.1135E-3</v>
      </c>
      <c r="R52" s="15"/>
      <c r="S52" s="12">
        <v>46</v>
      </c>
      <c r="T52" s="12">
        <v>1.1639999999999999</v>
      </c>
      <c r="U52" s="12">
        <v>68.2</v>
      </c>
      <c r="V52" s="12">
        <v>0.36120000000000002</v>
      </c>
      <c r="W52" s="14">
        <v>2.2100000000000002E-2</v>
      </c>
      <c r="X52" s="14"/>
      <c r="Y52" s="12">
        <v>225</v>
      </c>
      <c r="Z52" s="12">
        <v>4.7960000000000003</v>
      </c>
      <c r="AA52" s="13">
        <v>12.8995</v>
      </c>
      <c r="AB52" s="13">
        <v>-28.4178</v>
      </c>
      <c r="AD52" s="12">
        <v>23.5</v>
      </c>
      <c r="AE52" s="12">
        <v>0.77300000000000002</v>
      </c>
      <c r="AF52" s="12">
        <v>5204</v>
      </c>
    </row>
    <row r="53" spans="1:32">
      <c r="A53" s="12">
        <v>23.5</v>
      </c>
      <c r="B53" s="12">
        <v>1.1819999999999999</v>
      </c>
      <c r="C53" s="16">
        <v>15.35</v>
      </c>
      <c r="E53" s="12">
        <v>226</v>
      </c>
      <c r="F53" s="12">
        <v>9.0670000000000002</v>
      </c>
      <c r="G53" s="13">
        <v>10.643800000000001</v>
      </c>
      <c r="H53" s="13">
        <v>-24.866800000000001</v>
      </c>
      <c r="I53" s="13"/>
      <c r="J53" s="13">
        <v>25</v>
      </c>
      <c r="K53" s="13">
        <v>1.2370000000000001</v>
      </c>
      <c r="L53" s="12">
        <v>435</v>
      </c>
      <c r="N53" s="12">
        <v>47</v>
      </c>
      <c r="O53" s="12">
        <v>2.0459999999999998</v>
      </c>
      <c r="P53" s="14">
        <v>0.1235</v>
      </c>
      <c r="Q53" s="15">
        <v>3.9972999999999996E-3</v>
      </c>
      <c r="R53" s="15"/>
      <c r="S53" s="12">
        <v>47</v>
      </c>
      <c r="T53" s="12">
        <v>1.181</v>
      </c>
      <c r="U53" s="12">
        <v>57.8</v>
      </c>
      <c r="V53" s="12">
        <v>0.37240000000000001</v>
      </c>
      <c r="W53" s="14">
        <v>0.02</v>
      </c>
      <c r="X53" s="14"/>
      <c r="Y53" s="12">
        <v>230</v>
      </c>
      <c r="Z53" s="12">
        <v>4.9450000000000003</v>
      </c>
      <c r="AA53" s="13">
        <v>12.142300000000001</v>
      </c>
      <c r="AB53" s="13">
        <v>-28.116499999999998</v>
      </c>
      <c r="AD53" s="12">
        <v>24</v>
      </c>
      <c r="AE53" s="12">
        <v>0.78100000000000003</v>
      </c>
      <c r="AF53" s="12">
        <v>4185</v>
      </c>
    </row>
    <row r="54" spans="1:32">
      <c r="A54" s="12">
        <v>24</v>
      </c>
      <c r="B54" s="12">
        <v>1.2</v>
      </c>
      <c r="C54" s="16">
        <v>13.1</v>
      </c>
      <c r="E54" s="12">
        <v>231</v>
      </c>
      <c r="F54" s="12">
        <v>9.3729999999999993</v>
      </c>
      <c r="G54" s="13">
        <v>10.928900000000001</v>
      </c>
      <c r="H54" s="13">
        <v>-24.559699999999999</v>
      </c>
      <c r="I54" s="13"/>
      <c r="J54" s="13">
        <v>25.5</v>
      </c>
      <c r="K54" s="13">
        <v>1.2549999999999999</v>
      </c>
      <c r="L54" s="12">
        <v>344</v>
      </c>
      <c r="N54" s="12">
        <v>48</v>
      </c>
      <c r="O54" s="12">
        <v>2.0830000000000002</v>
      </c>
      <c r="P54" s="14">
        <v>0.1114</v>
      </c>
      <c r="Q54" s="15">
        <v>4.3514000000000001E-3</v>
      </c>
      <c r="R54" s="15"/>
      <c r="S54" s="12">
        <v>48</v>
      </c>
      <c r="T54" s="12">
        <v>1.1990000000000001</v>
      </c>
      <c r="U54" s="12">
        <v>77.3</v>
      </c>
      <c r="V54" s="12">
        <v>0.22650000000000001</v>
      </c>
      <c r="W54" s="14">
        <v>8.7389000000000008E-3</v>
      </c>
      <c r="X54" s="14"/>
      <c r="Y54" s="12">
        <v>235</v>
      </c>
      <c r="Z54" s="12">
        <v>5.101</v>
      </c>
      <c r="AA54" s="13">
        <v>10.6113</v>
      </c>
      <c r="AB54" s="13">
        <v>-28.550699999999999</v>
      </c>
      <c r="AD54" s="12">
        <v>24.5</v>
      </c>
      <c r="AE54" s="12">
        <v>0.79</v>
      </c>
      <c r="AF54" s="12">
        <v>2204</v>
      </c>
    </row>
    <row r="55" spans="1:32">
      <c r="A55" s="12">
        <v>24.5</v>
      </c>
      <c r="B55" s="12">
        <v>1.218</v>
      </c>
      <c r="C55" s="16">
        <v>12.6</v>
      </c>
      <c r="E55" s="12">
        <v>236</v>
      </c>
      <c r="F55" s="12">
        <v>9.68</v>
      </c>
      <c r="G55" s="13">
        <v>11.184799999999999</v>
      </c>
      <c r="H55" s="13">
        <v>-24.471</v>
      </c>
      <c r="I55" s="13"/>
      <c r="J55" s="13">
        <v>26</v>
      </c>
      <c r="K55" s="13">
        <v>1.274</v>
      </c>
      <c r="L55" s="12">
        <v>396</v>
      </c>
      <c r="N55" s="12">
        <v>49</v>
      </c>
      <c r="O55" s="12">
        <v>2.12</v>
      </c>
      <c r="P55" s="14">
        <v>0.1086</v>
      </c>
      <c r="Q55" s="15">
        <v>4.2323999999999999E-3</v>
      </c>
      <c r="R55" s="15"/>
      <c r="S55" s="12">
        <v>49</v>
      </c>
      <c r="T55" s="12">
        <v>1.216</v>
      </c>
      <c r="U55" s="12">
        <v>81.400000000000006</v>
      </c>
      <c r="V55" s="12">
        <v>0.2445</v>
      </c>
      <c r="W55" s="14">
        <v>1.12E-2</v>
      </c>
      <c r="X55" s="14"/>
      <c r="Y55" s="12">
        <v>240</v>
      </c>
      <c r="Z55" s="12">
        <v>5.2629999999999999</v>
      </c>
      <c r="AA55" s="13">
        <v>11.9033</v>
      </c>
      <c r="AB55" s="13">
        <v>-28.236599999999999</v>
      </c>
      <c r="AD55" s="12">
        <v>25</v>
      </c>
      <c r="AE55" s="12">
        <v>0.79900000000000004</v>
      </c>
      <c r="AF55" s="12">
        <v>1181</v>
      </c>
    </row>
    <row r="56" spans="1:32">
      <c r="A56" s="12">
        <v>25</v>
      </c>
      <c r="B56" s="12">
        <v>1.2370000000000001</v>
      </c>
      <c r="C56" s="16">
        <v>12</v>
      </c>
      <c r="E56" s="12">
        <v>241</v>
      </c>
      <c r="F56" s="12">
        <v>9.9860000000000007</v>
      </c>
      <c r="G56" s="13">
        <v>9.7826000000000004</v>
      </c>
      <c r="H56" s="13">
        <v>-23.898599999999998</v>
      </c>
      <c r="I56" s="13"/>
      <c r="J56" s="13">
        <v>26.5</v>
      </c>
      <c r="K56" s="13">
        <v>1.292</v>
      </c>
      <c r="L56" s="12">
        <v>444</v>
      </c>
      <c r="N56" s="12">
        <v>50</v>
      </c>
      <c r="O56" s="12">
        <v>2.157</v>
      </c>
      <c r="P56" s="14">
        <v>0.111</v>
      </c>
      <c r="Q56" s="15">
        <v>4.1999999999999997E-3</v>
      </c>
      <c r="R56" s="15"/>
      <c r="S56" s="12">
        <v>50</v>
      </c>
      <c r="T56" s="12">
        <v>1.234</v>
      </c>
      <c r="U56" s="12">
        <v>32.299999999999997</v>
      </c>
      <c r="V56" s="12">
        <v>0.2475</v>
      </c>
      <c r="W56" s="14">
        <v>1.1299999999999999E-2</v>
      </c>
      <c r="X56" s="14"/>
      <c r="Y56" s="12">
        <v>245</v>
      </c>
      <c r="Z56" s="12">
        <v>5.4320000000000004</v>
      </c>
      <c r="AA56" s="13">
        <v>11.0633</v>
      </c>
      <c r="AB56" s="13">
        <v>-28.218900000000001</v>
      </c>
      <c r="AD56" s="12">
        <v>25.5</v>
      </c>
      <c r="AE56" s="12">
        <v>0.80700000000000005</v>
      </c>
      <c r="AF56" s="12">
        <v>1088</v>
      </c>
    </row>
    <row r="57" spans="1:32">
      <c r="A57" s="12">
        <v>25.5</v>
      </c>
      <c r="B57" s="12">
        <v>1.2549999999999999</v>
      </c>
      <c r="C57" s="16">
        <v>12.7</v>
      </c>
      <c r="E57" s="12">
        <v>246</v>
      </c>
      <c r="F57" s="12">
        <v>10.292999999999999</v>
      </c>
      <c r="G57" s="13">
        <v>10.2659</v>
      </c>
      <c r="H57" s="13">
        <v>-24.082699999999999</v>
      </c>
      <c r="I57" s="13"/>
      <c r="J57" s="13">
        <v>27</v>
      </c>
      <c r="K57" s="13">
        <v>1.31</v>
      </c>
      <c r="L57" s="12">
        <v>399</v>
      </c>
      <c r="N57" s="12">
        <v>51</v>
      </c>
      <c r="O57" s="12">
        <v>2.194</v>
      </c>
      <c r="P57" s="14">
        <v>0.1027</v>
      </c>
      <c r="Q57" s="15">
        <v>3.9243000000000004E-3</v>
      </c>
      <c r="R57" s="15"/>
      <c r="S57" s="12">
        <v>51</v>
      </c>
      <c r="T57" s="12">
        <v>1.2509999999999999</v>
      </c>
      <c r="U57" s="12">
        <v>41.7</v>
      </c>
      <c r="V57" s="12">
        <v>0.28110000000000002</v>
      </c>
      <c r="W57" s="14">
        <v>1.32E-2</v>
      </c>
      <c r="X57" s="14"/>
      <c r="Y57" s="12">
        <v>250</v>
      </c>
      <c r="Z57" s="12">
        <v>5.6079999999999997</v>
      </c>
      <c r="AA57" s="13">
        <v>10.6249</v>
      </c>
      <c r="AB57" s="13">
        <v>-28.0929</v>
      </c>
      <c r="AD57" s="12">
        <v>26</v>
      </c>
      <c r="AE57" s="12">
        <v>0.81599999999999995</v>
      </c>
      <c r="AF57" s="12">
        <v>1295</v>
      </c>
    </row>
    <row r="58" spans="1:32">
      <c r="A58" s="12">
        <v>26</v>
      </c>
      <c r="B58" s="12">
        <v>1.274</v>
      </c>
      <c r="C58" s="16">
        <v>13.25</v>
      </c>
      <c r="E58" s="12">
        <v>251</v>
      </c>
      <c r="F58" s="12">
        <v>10.6</v>
      </c>
      <c r="G58" s="13">
        <v>10.480600000000001</v>
      </c>
      <c r="H58" s="13">
        <v>-24.238600000000002</v>
      </c>
      <c r="I58" s="13"/>
      <c r="J58" s="13">
        <v>27.5</v>
      </c>
      <c r="K58" s="13">
        <v>1.329</v>
      </c>
      <c r="L58" s="12">
        <v>374</v>
      </c>
      <c r="N58" s="12">
        <v>52</v>
      </c>
      <c r="O58" s="12">
        <v>2.2309999999999999</v>
      </c>
      <c r="P58" s="14">
        <v>8.9700000000000002E-2</v>
      </c>
      <c r="Q58" s="15">
        <v>4.3810999999999998E-3</v>
      </c>
      <c r="R58" s="15"/>
      <c r="S58" s="12">
        <v>52</v>
      </c>
      <c r="T58" s="12">
        <v>1.2689999999999999</v>
      </c>
      <c r="U58" s="12">
        <v>27</v>
      </c>
      <c r="V58" s="12">
        <v>0.3105</v>
      </c>
      <c r="W58" s="14">
        <v>1.5900000000000001E-2</v>
      </c>
      <c r="X58" s="14"/>
      <c r="Y58" s="12">
        <v>255</v>
      </c>
      <c r="Z58" s="12">
        <v>5.7889999999999997</v>
      </c>
      <c r="AA58" s="13">
        <v>14.885999999999999</v>
      </c>
      <c r="AB58" s="13">
        <v>-28.360700000000001</v>
      </c>
      <c r="AD58" s="12">
        <v>26.5</v>
      </c>
      <c r="AE58" s="12">
        <v>0.82499999999999996</v>
      </c>
      <c r="AF58" s="12">
        <v>2052</v>
      </c>
    </row>
    <row r="59" spans="1:32">
      <c r="A59" s="12">
        <v>26.5</v>
      </c>
      <c r="B59" s="12">
        <v>1.292</v>
      </c>
      <c r="C59" s="16">
        <v>12.7</v>
      </c>
      <c r="E59" s="12">
        <v>256</v>
      </c>
      <c r="F59" s="12">
        <v>10.907</v>
      </c>
      <c r="G59" s="13">
        <v>10.1747</v>
      </c>
      <c r="H59" s="13">
        <v>-23.881599999999999</v>
      </c>
      <c r="I59" s="13"/>
      <c r="J59" s="13">
        <v>28</v>
      </c>
      <c r="K59" s="13">
        <v>1.347</v>
      </c>
      <c r="L59" s="12">
        <v>291</v>
      </c>
      <c r="N59" s="12">
        <v>53</v>
      </c>
      <c r="O59" s="12">
        <v>2.2679999999999998</v>
      </c>
      <c r="P59" s="14">
        <v>9.2899999999999996E-2</v>
      </c>
      <c r="Q59" s="15">
        <v>4.5541000000000002E-3</v>
      </c>
      <c r="R59" s="15"/>
      <c r="S59" s="12">
        <v>53</v>
      </c>
      <c r="T59" s="12">
        <v>1.286</v>
      </c>
      <c r="U59" s="12">
        <v>30.7</v>
      </c>
      <c r="V59" s="12">
        <v>0.30499999999999999</v>
      </c>
      <c r="W59" s="14">
        <v>1.15E-2</v>
      </c>
      <c r="X59" s="14"/>
      <c r="Y59" s="12">
        <v>260</v>
      </c>
      <c r="Z59" s="12">
        <v>5.976</v>
      </c>
      <c r="AA59" s="13">
        <v>10.5055</v>
      </c>
      <c r="AB59" s="13">
        <v>-28.3764</v>
      </c>
      <c r="AD59" s="12">
        <v>27</v>
      </c>
      <c r="AE59" s="12">
        <v>0.83299999999999996</v>
      </c>
      <c r="AF59" s="12">
        <v>1876</v>
      </c>
    </row>
    <row r="60" spans="1:32">
      <c r="A60" s="12">
        <v>27</v>
      </c>
      <c r="B60" s="12">
        <v>1.31</v>
      </c>
      <c r="C60" s="16">
        <v>11.7</v>
      </c>
      <c r="E60" s="12">
        <v>261</v>
      </c>
      <c r="F60" s="12">
        <v>11.214</v>
      </c>
      <c r="G60" s="13">
        <v>9.5855999999999995</v>
      </c>
      <c r="H60" s="13">
        <v>-22.839600000000001</v>
      </c>
      <c r="I60" s="13"/>
      <c r="J60" s="13">
        <v>28.5</v>
      </c>
      <c r="K60" s="13">
        <v>1.365</v>
      </c>
      <c r="L60" s="12">
        <v>491</v>
      </c>
      <c r="N60" s="12">
        <v>54</v>
      </c>
      <c r="O60" s="12">
        <v>2.3050000000000002</v>
      </c>
      <c r="P60" s="14">
        <v>0.1017</v>
      </c>
      <c r="Q60" s="15">
        <v>4.2269999999999999E-3</v>
      </c>
      <c r="R60" s="15"/>
      <c r="S60" s="12">
        <v>54</v>
      </c>
      <c r="T60" s="12">
        <v>1.304</v>
      </c>
      <c r="U60" s="12">
        <v>42.2</v>
      </c>
      <c r="V60" s="12">
        <v>0.30709999999999998</v>
      </c>
      <c r="W60" s="14">
        <v>1.49E-2</v>
      </c>
      <c r="X60" s="14"/>
      <c r="Y60" s="12">
        <v>265</v>
      </c>
      <c r="Z60" s="12">
        <v>6.1689999999999996</v>
      </c>
      <c r="AA60" s="13">
        <v>11.4017</v>
      </c>
      <c r="AB60" s="13">
        <v>-28.021000000000001</v>
      </c>
      <c r="AD60" s="12">
        <v>27.5</v>
      </c>
      <c r="AE60" s="12">
        <v>0.84199999999999997</v>
      </c>
      <c r="AF60" s="12">
        <v>1006</v>
      </c>
    </row>
    <row r="61" spans="1:32">
      <c r="A61" s="12">
        <v>27.5</v>
      </c>
      <c r="B61" s="12">
        <v>1.329</v>
      </c>
      <c r="C61" s="16">
        <v>10.85</v>
      </c>
      <c r="E61" s="12">
        <v>266</v>
      </c>
      <c r="F61" s="12">
        <v>11.521000000000001</v>
      </c>
      <c r="G61" s="13">
        <v>8.4242000000000008</v>
      </c>
      <c r="H61" s="13">
        <v>-22.7179</v>
      </c>
      <c r="I61" s="13"/>
      <c r="J61" s="13">
        <v>29</v>
      </c>
      <c r="K61" s="13">
        <v>1.3839999999999999</v>
      </c>
      <c r="L61" s="12">
        <v>478</v>
      </c>
      <c r="N61" s="12">
        <v>55</v>
      </c>
      <c r="O61" s="12">
        <v>2.3420000000000001</v>
      </c>
      <c r="P61" s="14">
        <v>0.1045</v>
      </c>
      <c r="Q61" s="15">
        <v>4.1377999999999996E-3</v>
      </c>
      <c r="R61" s="15"/>
      <c r="S61" s="12">
        <v>55</v>
      </c>
      <c r="T61" s="12">
        <v>1.321</v>
      </c>
      <c r="U61" s="12">
        <v>32.5</v>
      </c>
      <c r="V61" s="12">
        <v>0.27610000000000001</v>
      </c>
      <c r="W61" s="14">
        <v>3.3000000000000002E-2</v>
      </c>
      <c r="X61" s="14"/>
      <c r="Y61" s="12">
        <v>270</v>
      </c>
      <c r="Z61" s="12">
        <v>6.367</v>
      </c>
      <c r="AA61" s="13">
        <v>10.8346</v>
      </c>
      <c r="AB61" s="13">
        <v>-28.708200000000001</v>
      </c>
      <c r="AD61" s="12">
        <v>28</v>
      </c>
      <c r="AE61" s="12">
        <v>0.85099999999999998</v>
      </c>
      <c r="AF61" s="12">
        <v>945</v>
      </c>
    </row>
    <row r="62" spans="1:32">
      <c r="A62" s="12">
        <v>28</v>
      </c>
      <c r="B62" s="12">
        <v>1.347</v>
      </c>
      <c r="C62" s="16">
        <v>13.15</v>
      </c>
      <c r="J62" s="12">
        <v>29.5</v>
      </c>
      <c r="K62" s="12">
        <v>1.4019999999999999</v>
      </c>
      <c r="L62" s="12">
        <v>488</v>
      </c>
      <c r="N62" s="12">
        <v>56</v>
      </c>
      <c r="O62" s="12">
        <v>2.379</v>
      </c>
      <c r="P62" s="14">
        <v>9.9900000000000003E-2</v>
      </c>
      <c r="Q62" s="15">
        <v>4.4999999999999997E-3</v>
      </c>
      <c r="R62" s="15"/>
      <c r="S62" s="12">
        <v>56</v>
      </c>
      <c r="T62" s="12">
        <v>1.339</v>
      </c>
      <c r="U62" s="12">
        <v>48.4</v>
      </c>
      <c r="V62" s="12">
        <v>0.26939999999999997</v>
      </c>
      <c r="W62" s="14">
        <v>1.3899999999999999E-2</v>
      </c>
      <c r="X62" s="14"/>
      <c r="Y62" s="12">
        <v>275</v>
      </c>
      <c r="Z62" s="12">
        <v>6.5709999999999997</v>
      </c>
      <c r="AA62" s="13">
        <v>11.564399999999999</v>
      </c>
      <c r="AB62" s="13">
        <v>-28.083100000000002</v>
      </c>
      <c r="AD62" s="12">
        <v>28.5</v>
      </c>
      <c r="AE62" s="12">
        <v>0.85899999999999999</v>
      </c>
      <c r="AF62" s="12">
        <v>964</v>
      </c>
    </row>
    <row r="63" spans="1:32">
      <c r="A63" s="12">
        <v>28.5</v>
      </c>
      <c r="B63" s="12">
        <v>1.365</v>
      </c>
      <c r="C63" s="16">
        <v>18.7</v>
      </c>
      <c r="J63" s="12">
        <v>30</v>
      </c>
      <c r="K63" s="12">
        <v>1.421</v>
      </c>
      <c r="L63" s="12">
        <v>499</v>
      </c>
      <c r="N63" s="12">
        <v>57</v>
      </c>
      <c r="O63" s="12">
        <v>2.4169999999999998</v>
      </c>
      <c r="P63" s="14">
        <v>0.10349999999999999</v>
      </c>
      <c r="Q63" s="15">
        <v>4.2157999999999996E-3</v>
      </c>
      <c r="R63" s="15"/>
      <c r="S63" s="12">
        <v>57</v>
      </c>
      <c r="T63" s="12">
        <v>1.347</v>
      </c>
      <c r="U63" s="12">
        <v>109</v>
      </c>
      <c r="V63" s="12">
        <v>0.5393</v>
      </c>
      <c r="W63" s="14">
        <v>3.2800000000000003E-2</v>
      </c>
      <c r="X63" s="14"/>
      <c r="Y63" s="12">
        <v>280</v>
      </c>
      <c r="Z63" s="12">
        <v>6.78</v>
      </c>
      <c r="AA63" s="13">
        <v>11.253</v>
      </c>
      <c r="AB63" s="13">
        <v>-28.372499999999999</v>
      </c>
      <c r="AD63" s="12">
        <v>29</v>
      </c>
      <c r="AE63" s="12">
        <v>0.86799999999999999</v>
      </c>
      <c r="AF63" s="12">
        <v>1606</v>
      </c>
    </row>
    <row r="64" spans="1:32">
      <c r="A64" s="12">
        <v>29</v>
      </c>
      <c r="B64" s="12">
        <v>1.3839999999999999</v>
      </c>
      <c r="C64" s="16">
        <v>20.399999999999999</v>
      </c>
      <c r="J64" s="12">
        <v>30.5</v>
      </c>
      <c r="K64" s="12">
        <v>1.4390000000000001</v>
      </c>
      <c r="L64" s="12">
        <v>415</v>
      </c>
      <c r="N64" s="12">
        <v>58</v>
      </c>
      <c r="O64" s="12">
        <v>2.4540000000000002</v>
      </c>
      <c r="P64" s="14">
        <v>0.1176</v>
      </c>
      <c r="Q64" s="15">
        <v>4.0892000000000003E-3</v>
      </c>
      <c r="R64" s="15"/>
      <c r="S64" s="12">
        <v>58</v>
      </c>
      <c r="T64" s="12">
        <v>1.365</v>
      </c>
      <c r="U64" s="12">
        <v>38.299999999999997</v>
      </c>
      <c r="V64" s="12">
        <v>0.2702</v>
      </c>
      <c r="W64" s="14">
        <v>1.23E-2</v>
      </c>
      <c r="X64" s="14"/>
      <c r="Y64" s="12">
        <v>285</v>
      </c>
      <c r="Z64" s="12">
        <v>6.9930000000000003</v>
      </c>
      <c r="AA64" s="13">
        <v>11.055300000000001</v>
      </c>
      <c r="AB64" s="13">
        <v>-28.433499999999999</v>
      </c>
      <c r="AD64" s="12">
        <v>29.5</v>
      </c>
      <c r="AE64" s="12">
        <v>0.877</v>
      </c>
      <c r="AF64" s="12">
        <v>2728</v>
      </c>
    </row>
    <row r="65" spans="1:32">
      <c r="A65" s="12">
        <v>29.5</v>
      </c>
      <c r="B65" s="12">
        <v>1.4019999999999999</v>
      </c>
      <c r="C65" s="16">
        <v>17.350000000000001</v>
      </c>
      <c r="J65" s="12">
        <v>31</v>
      </c>
      <c r="K65" s="12">
        <v>1.4570000000000001</v>
      </c>
      <c r="L65" s="12">
        <v>579</v>
      </c>
      <c r="N65" s="12">
        <v>59</v>
      </c>
      <c r="O65" s="12">
        <v>2.4910000000000001</v>
      </c>
      <c r="P65" s="14">
        <v>0.10730000000000001</v>
      </c>
      <c r="Q65" s="15">
        <v>4.3054E-3</v>
      </c>
      <c r="R65" s="15"/>
      <c r="S65" s="12">
        <v>59</v>
      </c>
      <c r="T65" s="12">
        <v>1.391</v>
      </c>
      <c r="U65" s="12">
        <v>39.5</v>
      </c>
      <c r="V65" s="12">
        <v>0.19159999999999999</v>
      </c>
      <c r="W65" s="14">
        <v>8.5807999999999995E-3</v>
      </c>
      <c r="X65" s="14"/>
      <c r="Y65" s="12">
        <v>290</v>
      </c>
      <c r="Z65" s="12">
        <v>7.2110000000000003</v>
      </c>
      <c r="AA65" s="13">
        <v>10.6249</v>
      </c>
      <c r="AB65" s="13">
        <v>-28.607800000000001</v>
      </c>
      <c r="AD65" s="12">
        <v>30</v>
      </c>
      <c r="AE65" s="12">
        <v>0.88600000000000001</v>
      </c>
      <c r="AF65" s="12">
        <v>1167</v>
      </c>
    </row>
    <row r="66" spans="1:32">
      <c r="A66" s="12">
        <v>30</v>
      </c>
      <c r="B66" s="12">
        <v>1.421</v>
      </c>
      <c r="C66" s="16">
        <v>16.05</v>
      </c>
      <c r="J66" s="12">
        <v>31.5</v>
      </c>
      <c r="K66" s="12">
        <v>1.476</v>
      </c>
      <c r="L66" s="12">
        <v>695</v>
      </c>
      <c r="N66" s="12">
        <v>60</v>
      </c>
      <c r="O66" s="12">
        <v>2.528</v>
      </c>
      <c r="P66" s="14">
        <v>0.105</v>
      </c>
      <c r="Q66" s="15">
        <v>4.1405000000000001E-3</v>
      </c>
      <c r="R66" s="15"/>
      <c r="S66" s="12">
        <v>60</v>
      </c>
      <c r="T66" s="12">
        <v>1.409</v>
      </c>
      <c r="U66" s="12">
        <v>45.7</v>
      </c>
      <c r="V66" s="12">
        <v>0.36430000000000001</v>
      </c>
      <c r="W66" s="14">
        <v>2.0500000000000001E-2</v>
      </c>
      <c r="X66" s="14"/>
      <c r="Y66" s="12">
        <v>295</v>
      </c>
      <c r="Z66" s="12">
        <v>7.4340000000000002</v>
      </c>
      <c r="AA66" s="13">
        <v>10.5366</v>
      </c>
      <c r="AB66" s="13">
        <v>-27.9679</v>
      </c>
      <c r="AD66" s="12">
        <v>30.5</v>
      </c>
      <c r="AE66" s="12">
        <v>0.89400000000000002</v>
      </c>
      <c r="AF66" s="12">
        <v>3175</v>
      </c>
    </row>
    <row r="67" spans="1:32">
      <c r="A67" s="12">
        <v>30.5</v>
      </c>
      <c r="B67" s="12">
        <v>1.4390000000000001</v>
      </c>
      <c r="C67" s="16">
        <v>16.399999999999999</v>
      </c>
      <c r="J67" s="12">
        <v>32</v>
      </c>
      <c r="K67" s="12">
        <v>1.494</v>
      </c>
      <c r="L67" s="12">
        <v>639</v>
      </c>
      <c r="N67" s="12">
        <v>61</v>
      </c>
      <c r="O67" s="12">
        <v>2.5659999999999998</v>
      </c>
      <c r="P67" s="14">
        <v>0.1062</v>
      </c>
      <c r="Q67" s="15">
        <v>4.3289000000000001E-3</v>
      </c>
      <c r="R67" s="15"/>
      <c r="S67" s="12">
        <v>61</v>
      </c>
      <c r="T67" s="12">
        <v>1.427</v>
      </c>
      <c r="U67" s="12">
        <v>41.4</v>
      </c>
      <c r="V67" s="12">
        <v>0.38869999999999999</v>
      </c>
      <c r="W67" s="14">
        <v>2.7E-2</v>
      </c>
      <c r="X67" s="14"/>
      <c r="Y67" s="12">
        <v>300</v>
      </c>
      <c r="Z67" s="12">
        <v>7.66</v>
      </c>
      <c r="AA67" s="13">
        <v>12.649800000000001</v>
      </c>
      <c r="AB67" s="13">
        <v>-28.296700000000001</v>
      </c>
      <c r="AD67" s="12">
        <v>31</v>
      </c>
      <c r="AE67" s="12">
        <v>0.90300000000000002</v>
      </c>
      <c r="AF67" s="12">
        <v>2643</v>
      </c>
    </row>
    <row r="68" spans="1:32">
      <c r="A68" s="12">
        <v>31</v>
      </c>
      <c r="B68" s="12">
        <v>1.4570000000000001</v>
      </c>
      <c r="C68" s="16">
        <v>17.95</v>
      </c>
      <c r="J68" s="12">
        <v>32.5</v>
      </c>
      <c r="K68" s="12">
        <v>1.512</v>
      </c>
      <c r="L68" s="12">
        <v>562</v>
      </c>
      <c r="N68" s="12">
        <v>62</v>
      </c>
      <c r="O68" s="12">
        <v>2.6030000000000002</v>
      </c>
      <c r="P68" s="14">
        <v>0.1164</v>
      </c>
      <c r="Q68" s="15">
        <v>4.1405000000000001E-3</v>
      </c>
      <c r="R68" s="15"/>
      <c r="S68" s="12">
        <v>62</v>
      </c>
      <c r="T68" s="12">
        <v>1.444</v>
      </c>
      <c r="U68" s="12">
        <v>122</v>
      </c>
      <c r="V68" s="12">
        <v>0.31230000000000002</v>
      </c>
      <c r="W68" s="14">
        <v>1.9900000000000001E-2</v>
      </c>
      <c r="X68" s="14"/>
      <c r="Y68" s="12">
        <v>305</v>
      </c>
      <c r="Z68" s="12">
        <v>7.8890000000000002</v>
      </c>
      <c r="AA68" s="13">
        <v>10.215199999999999</v>
      </c>
      <c r="AB68" s="13">
        <v>-28.171700000000001</v>
      </c>
      <c r="AD68" s="12">
        <v>31.5</v>
      </c>
      <c r="AE68" s="12">
        <v>0.91200000000000003</v>
      </c>
      <c r="AF68" s="12">
        <v>1974</v>
      </c>
    </row>
    <row r="69" spans="1:32">
      <c r="A69" s="12">
        <v>31.5</v>
      </c>
      <c r="B69" s="12">
        <v>1.476</v>
      </c>
      <c r="C69" s="16">
        <v>17.55</v>
      </c>
      <c r="J69" s="12">
        <v>33</v>
      </c>
      <c r="K69" s="12">
        <v>1.5309999999999999</v>
      </c>
      <c r="L69" s="12">
        <v>509</v>
      </c>
      <c r="N69" s="12">
        <v>63</v>
      </c>
      <c r="O69" s="12">
        <v>2.64</v>
      </c>
      <c r="P69" s="14">
        <v>0.11210000000000001</v>
      </c>
      <c r="Q69" s="15">
        <v>4.0108000000000001E-3</v>
      </c>
      <c r="R69" s="15"/>
      <c r="S69" s="12">
        <v>63</v>
      </c>
      <c r="T69" s="12">
        <v>1.462</v>
      </c>
      <c r="U69" s="12">
        <v>87.1</v>
      </c>
      <c r="V69" s="12">
        <v>0.29409999999999997</v>
      </c>
      <c r="W69" s="14">
        <v>1.17E-2</v>
      </c>
      <c r="X69" s="14"/>
      <c r="Y69" s="12">
        <v>310</v>
      </c>
      <c r="Z69" s="12">
        <v>8.1210000000000004</v>
      </c>
      <c r="AA69" s="13">
        <v>9.3193999999999999</v>
      </c>
      <c r="AB69" s="13">
        <v>-28.1953</v>
      </c>
      <c r="AD69" s="12">
        <v>32</v>
      </c>
      <c r="AE69" s="12">
        <v>0.92</v>
      </c>
      <c r="AF69" s="12">
        <v>2153</v>
      </c>
    </row>
    <row r="70" spans="1:32">
      <c r="A70" s="12">
        <v>32</v>
      </c>
      <c r="B70" s="12">
        <v>1.494</v>
      </c>
      <c r="C70" s="16">
        <v>16.2</v>
      </c>
      <c r="J70" s="12">
        <v>33.5</v>
      </c>
      <c r="K70" s="12">
        <v>1.5489999999999999</v>
      </c>
      <c r="L70" s="12">
        <v>374</v>
      </c>
      <c r="N70" s="12">
        <v>64</v>
      </c>
      <c r="O70" s="12">
        <v>2.6779999999999999</v>
      </c>
      <c r="P70" s="14">
        <v>0.1038</v>
      </c>
      <c r="Q70" s="15">
        <v>4.0632000000000003E-3</v>
      </c>
      <c r="R70" s="15"/>
      <c r="S70" s="12">
        <v>64</v>
      </c>
      <c r="T70" s="12">
        <v>1.48</v>
      </c>
      <c r="U70" s="12">
        <v>35.6</v>
      </c>
      <c r="V70" s="12">
        <v>0.36749999999999999</v>
      </c>
      <c r="W70" s="14">
        <v>2.5499999999999998E-2</v>
      </c>
      <c r="X70" s="14"/>
      <c r="Y70" s="12">
        <v>315</v>
      </c>
      <c r="Z70" s="12">
        <v>8.3550000000000004</v>
      </c>
      <c r="AA70" s="13">
        <v>8.5581999999999994</v>
      </c>
      <c r="AB70" s="13">
        <v>-28.989799999999999</v>
      </c>
      <c r="AD70" s="12">
        <v>32.5</v>
      </c>
      <c r="AE70" s="12">
        <v>0.92900000000000005</v>
      </c>
      <c r="AF70" s="12">
        <v>2659</v>
      </c>
    </row>
    <row r="71" spans="1:32">
      <c r="A71" s="12">
        <v>32.5</v>
      </c>
      <c r="B71" s="12">
        <v>1.512</v>
      </c>
      <c r="C71" s="16">
        <v>15.15</v>
      </c>
      <c r="J71" s="12">
        <v>34</v>
      </c>
      <c r="K71" s="12">
        <v>1.5669999999999999</v>
      </c>
      <c r="L71" s="12">
        <v>439</v>
      </c>
      <c r="N71" s="12">
        <v>65</v>
      </c>
      <c r="O71" s="12">
        <v>2.7149999999999999</v>
      </c>
      <c r="P71" s="14">
        <v>0.1075</v>
      </c>
      <c r="Q71" s="15">
        <v>4.4134999999999999E-3</v>
      </c>
      <c r="R71" s="15"/>
      <c r="S71" s="12">
        <v>65</v>
      </c>
      <c r="T71" s="12">
        <v>1.4970000000000001</v>
      </c>
      <c r="U71" s="12">
        <v>46.2</v>
      </c>
      <c r="V71" s="12">
        <v>0.36620000000000003</v>
      </c>
      <c r="W71" s="14">
        <v>2.6100000000000002E-2</v>
      </c>
      <c r="X71" s="14"/>
      <c r="Y71" s="12">
        <v>320</v>
      </c>
      <c r="Z71" s="12">
        <v>8.5909999999999993</v>
      </c>
      <c r="AA71" s="13">
        <v>10.719900000000001</v>
      </c>
      <c r="AB71" s="13">
        <v>-27.456900000000001</v>
      </c>
      <c r="AD71" s="12">
        <v>33</v>
      </c>
      <c r="AE71" s="12">
        <v>0.93799999999999994</v>
      </c>
      <c r="AF71" s="12">
        <v>1490</v>
      </c>
    </row>
    <row r="72" spans="1:32">
      <c r="A72" s="12">
        <v>33</v>
      </c>
      <c r="B72" s="12">
        <v>1.5309999999999999</v>
      </c>
      <c r="C72" s="16">
        <v>16</v>
      </c>
      <c r="J72" s="12">
        <v>34.5</v>
      </c>
      <c r="K72" s="12">
        <v>1.5860000000000001</v>
      </c>
      <c r="L72" s="12">
        <v>418</v>
      </c>
      <c r="N72" s="12">
        <v>66</v>
      </c>
      <c r="O72" s="12">
        <v>2.7519999999999998</v>
      </c>
      <c r="P72" s="14">
        <v>0.1082</v>
      </c>
      <c r="Q72" s="15">
        <v>3.9918999999999996E-3</v>
      </c>
      <c r="R72" s="15"/>
      <c r="S72" s="12">
        <v>66</v>
      </c>
      <c r="T72" s="12">
        <v>1.5149999999999999</v>
      </c>
      <c r="U72" s="12">
        <v>85.9</v>
      </c>
      <c r="V72" s="12">
        <v>0.3614</v>
      </c>
      <c r="W72" s="14">
        <v>1.9300000000000001E-2</v>
      </c>
      <c r="X72" s="14"/>
      <c r="Y72" s="12">
        <v>325</v>
      </c>
      <c r="Z72" s="12">
        <v>8.8279999999999994</v>
      </c>
      <c r="AA72" s="13">
        <v>8.577</v>
      </c>
      <c r="AB72" s="13">
        <v>-28.406600000000001</v>
      </c>
      <c r="AD72" s="12">
        <v>33.5</v>
      </c>
      <c r="AE72" s="12">
        <v>0.94599999999999995</v>
      </c>
      <c r="AF72" s="12">
        <v>2055</v>
      </c>
    </row>
    <row r="73" spans="1:32">
      <c r="A73" s="12">
        <v>33.5</v>
      </c>
      <c r="B73" s="12">
        <v>1.5489999999999999</v>
      </c>
      <c r="C73" s="16">
        <v>15.9</v>
      </c>
      <c r="J73" s="12">
        <v>35</v>
      </c>
      <c r="K73" s="12">
        <v>1.6040000000000001</v>
      </c>
      <c r="L73" s="12">
        <v>298</v>
      </c>
      <c r="N73" s="12">
        <v>67</v>
      </c>
      <c r="O73" s="12">
        <v>2.79</v>
      </c>
      <c r="P73" s="14">
        <v>0.1021</v>
      </c>
      <c r="Q73" s="15">
        <v>4.3420999999999998E-3</v>
      </c>
      <c r="R73" s="15"/>
      <c r="S73" s="12">
        <v>67</v>
      </c>
      <c r="T73" s="12">
        <v>1.5329999999999999</v>
      </c>
      <c r="U73" s="12">
        <v>70.7</v>
      </c>
      <c r="V73" s="12">
        <v>0.3226</v>
      </c>
      <c r="W73" s="14">
        <v>1.72E-2</v>
      </c>
      <c r="X73" s="14"/>
      <c r="Y73" s="12">
        <v>330</v>
      </c>
      <c r="Z73" s="12">
        <v>9.0660000000000007</v>
      </c>
      <c r="AA73" s="13">
        <v>10.4124</v>
      </c>
      <c r="AB73" s="13">
        <v>-27.9954</v>
      </c>
      <c r="AD73" s="12">
        <v>34</v>
      </c>
      <c r="AE73" s="12">
        <v>0.95499999999999996</v>
      </c>
      <c r="AF73" s="12">
        <v>1844</v>
      </c>
    </row>
    <row r="74" spans="1:32">
      <c r="A74" s="12">
        <v>34</v>
      </c>
      <c r="B74" s="12">
        <v>1.5669999999999999</v>
      </c>
      <c r="C74" s="16">
        <v>13.55</v>
      </c>
      <c r="J74" s="12">
        <v>35.5</v>
      </c>
      <c r="K74" s="12">
        <v>1.623</v>
      </c>
      <c r="L74" s="12">
        <v>298</v>
      </c>
      <c r="N74" s="12">
        <v>68</v>
      </c>
      <c r="O74" s="12">
        <v>2.827</v>
      </c>
      <c r="P74" s="14">
        <v>0.1017</v>
      </c>
      <c r="Q74" s="15">
        <v>4.8351000000000002E-3</v>
      </c>
      <c r="R74" s="15"/>
      <c r="S74" s="12">
        <v>68</v>
      </c>
      <c r="T74" s="12">
        <v>1.5509999999999999</v>
      </c>
      <c r="U74" s="12">
        <v>88.1</v>
      </c>
      <c r="V74" s="12">
        <v>0.37709999999999999</v>
      </c>
      <c r="W74" s="14">
        <v>2.12E-2</v>
      </c>
      <c r="X74" s="14"/>
      <c r="Y74" s="12">
        <v>335</v>
      </c>
      <c r="Z74" s="12">
        <v>9.3040000000000003</v>
      </c>
      <c r="AA74" s="13">
        <v>9.6517999999999997</v>
      </c>
      <c r="AB74" s="13">
        <v>-27.8734</v>
      </c>
      <c r="AD74" s="12">
        <v>34.5</v>
      </c>
      <c r="AE74" s="12">
        <v>0.96399999999999997</v>
      </c>
      <c r="AF74" s="12">
        <v>909</v>
      </c>
    </row>
    <row r="75" spans="1:32">
      <c r="A75" s="12">
        <v>34.5</v>
      </c>
      <c r="B75" s="12">
        <v>1.5860000000000001</v>
      </c>
      <c r="C75" s="16">
        <v>10.75</v>
      </c>
      <c r="J75" s="12">
        <v>36</v>
      </c>
      <c r="K75" s="12">
        <v>1.641</v>
      </c>
      <c r="L75" s="12">
        <v>259</v>
      </c>
      <c r="N75" s="12">
        <v>69</v>
      </c>
      <c r="O75" s="12">
        <v>2.8639999999999999</v>
      </c>
      <c r="P75" s="14">
        <v>0.1081</v>
      </c>
      <c r="Q75" s="15">
        <v>4.4757E-3</v>
      </c>
      <c r="R75" s="15"/>
      <c r="S75" s="12">
        <v>69</v>
      </c>
      <c r="T75" s="12">
        <v>1.569</v>
      </c>
      <c r="U75" s="12">
        <v>102.8</v>
      </c>
      <c r="V75" s="12">
        <v>0.36170000000000002</v>
      </c>
      <c r="W75" s="14">
        <v>2.07E-2</v>
      </c>
      <c r="X75" s="14"/>
      <c r="AD75" s="12">
        <v>35</v>
      </c>
      <c r="AE75" s="12">
        <v>0.97199999999999998</v>
      </c>
      <c r="AF75" s="12">
        <v>614</v>
      </c>
    </row>
    <row r="76" spans="1:32">
      <c r="A76" s="12">
        <v>35</v>
      </c>
      <c r="B76" s="12">
        <v>1.6040000000000001</v>
      </c>
      <c r="C76" s="16">
        <v>8.1999999999999993</v>
      </c>
      <c r="J76" s="12">
        <v>36.5</v>
      </c>
      <c r="K76" s="12">
        <v>1.659</v>
      </c>
      <c r="L76" s="12">
        <v>319</v>
      </c>
      <c r="N76" s="12">
        <v>70</v>
      </c>
      <c r="O76" s="12">
        <v>2.9020000000000001</v>
      </c>
      <c r="P76" s="14">
        <v>9.5500000000000002E-2</v>
      </c>
      <c r="Q76" s="15">
        <v>4.5553E-3</v>
      </c>
      <c r="R76" s="15"/>
      <c r="S76" s="12">
        <v>70</v>
      </c>
      <c r="T76" s="12">
        <v>1.5860000000000001</v>
      </c>
      <c r="U76" s="12">
        <v>112.3</v>
      </c>
      <c r="V76" s="12">
        <v>0.3281</v>
      </c>
      <c r="W76" s="14">
        <v>1.95E-2</v>
      </c>
      <c r="X76" s="14"/>
      <c r="AD76" s="12">
        <v>35.5</v>
      </c>
      <c r="AE76" s="12">
        <v>0.98099999999999998</v>
      </c>
      <c r="AF76" s="12">
        <v>822</v>
      </c>
    </row>
    <row r="77" spans="1:32">
      <c r="A77" s="12">
        <v>35.5</v>
      </c>
      <c r="B77" s="12">
        <v>1.623</v>
      </c>
      <c r="C77" s="16">
        <v>8.1</v>
      </c>
      <c r="J77" s="12">
        <v>37</v>
      </c>
      <c r="K77" s="12">
        <v>1.6779999999999999</v>
      </c>
      <c r="L77" s="12">
        <v>371</v>
      </c>
      <c r="N77" s="12">
        <v>71</v>
      </c>
      <c r="O77" s="12">
        <v>2.9390000000000001</v>
      </c>
      <c r="P77" s="14">
        <v>0.1</v>
      </c>
      <c r="Q77" s="15">
        <v>4.1135E-3</v>
      </c>
      <c r="R77" s="15"/>
      <c r="S77" s="12">
        <v>71</v>
      </c>
      <c r="T77" s="12">
        <v>1.6040000000000001</v>
      </c>
      <c r="U77" s="12">
        <v>111</v>
      </c>
      <c r="V77" s="12">
        <v>0.32529999999999998</v>
      </c>
      <c r="W77" s="14">
        <v>1.6E-2</v>
      </c>
      <c r="X77" s="14"/>
      <c r="AD77" s="12">
        <v>36</v>
      </c>
      <c r="AE77" s="12">
        <v>0.99</v>
      </c>
      <c r="AF77" s="12">
        <v>1199</v>
      </c>
    </row>
    <row r="78" spans="1:32">
      <c r="A78" s="12">
        <v>36</v>
      </c>
      <c r="B78" s="12">
        <v>1.641</v>
      </c>
      <c r="C78" s="16">
        <v>9.25</v>
      </c>
      <c r="J78" s="12">
        <v>37.5</v>
      </c>
      <c r="K78" s="12">
        <v>1.696</v>
      </c>
      <c r="L78" s="12">
        <v>373</v>
      </c>
      <c r="N78" s="12">
        <v>72</v>
      </c>
      <c r="O78" s="12">
        <v>2.9769999999999999</v>
      </c>
      <c r="P78" s="14">
        <v>0.10390000000000001</v>
      </c>
      <c r="Q78" s="15">
        <v>3.8368E-3</v>
      </c>
      <c r="R78" s="15"/>
      <c r="S78" s="12">
        <v>72</v>
      </c>
      <c r="T78" s="12">
        <v>1.6220000000000001</v>
      </c>
      <c r="U78" s="12">
        <v>68</v>
      </c>
      <c r="V78" s="12">
        <v>0.28760000000000002</v>
      </c>
      <c r="W78" s="14">
        <v>1.06E-2</v>
      </c>
      <c r="X78" s="14"/>
      <c r="AD78" s="12">
        <v>36.5</v>
      </c>
      <c r="AE78" s="12">
        <v>0.999</v>
      </c>
      <c r="AF78" s="12">
        <v>1053</v>
      </c>
    </row>
    <row r="79" spans="1:32">
      <c r="A79" s="12">
        <v>36.5</v>
      </c>
      <c r="B79" s="12">
        <v>1.659</v>
      </c>
      <c r="C79" s="16">
        <v>8.4499999999999993</v>
      </c>
      <c r="J79" s="12">
        <v>38</v>
      </c>
      <c r="K79" s="12">
        <v>1.7150000000000001</v>
      </c>
      <c r="L79" s="12">
        <v>277</v>
      </c>
      <c r="N79" s="12">
        <v>73</v>
      </c>
      <c r="O79" s="12">
        <v>3.0139999999999998</v>
      </c>
      <c r="P79" s="14">
        <v>0.104</v>
      </c>
      <c r="Q79" s="15">
        <v>4.1703E-3</v>
      </c>
      <c r="R79" s="15"/>
      <c r="S79" s="12">
        <v>73</v>
      </c>
      <c r="T79" s="12">
        <v>1.64</v>
      </c>
      <c r="U79" s="12">
        <v>52.7</v>
      </c>
      <c r="V79" s="12">
        <v>0.28070000000000001</v>
      </c>
      <c r="W79" s="14">
        <v>9.75E-3</v>
      </c>
      <c r="X79" s="14"/>
      <c r="AD79" s="12">
        <v>37</v>
      </c>
      <c r="AE79" s="12">
        <v>1.0069999999999999</v>
      </c>
      <c r="AF79" s="12">
        <v>1303</v>
      </c>
    </row>
    <row r="80" spans="1:32">
      <c r="A80" s="12">
        <v>37</v>
      </c>
      <c r="B80" s="12">
        <v>1.6779999999999999</v>
      </c>
      <c r="C80" s="16">
        <v>9</v>
      </c>
      <c r="J80" s="12">
        <v>38.5</v>
      </c>
      <c r="K80" s="12">
        <v>1.7330000000000001</v>
      </c>
      <c r="L80" s="12">
        <v>226</v>
      </c>
      <c r="N80" s="12">
        <v>74</v>
      </c>
      <c r="O80" s="12">
        <v>3.0510000000000002</v>
      </c>
      <c r="P80" s="14">
        <v>0.10979999999999999</v>
      </c>
      <c r="Q80" s="15">
        <v>4.2323999999999999E-3</v>
      </c>
      <c r="R80" s="15"/>
      <c r="S80" s="12">
        <v>74</v>
      </c>
      <c r="T80" s="12">
        <v>1.6579999999999999</v>
      </c>
      <c r="U80" s="12">
        <v>17.100000000000001</v>
      </c>
      <c r="V80" s="12">
        <v>0.26979999999999998</v>
      </c>
      <c r="W80" s="14">
        <v>1.15E-2</v>
      </c>
      <c r="X80" s="14"/>
      <c r="AD80" s="12">
        <v>37.5</v>
      </c>
      <c r="AE80" s="12">
        <v>1.016</v>
      </c>
      <c r="AF80" s="12">
        <v>1740</v>
      </c>
    </row>
    <row r="81" spans="1:32">
      <c r="A81" s="12">
        <v>37.5</v>
      </c>
      <c r="B81" s="12">
        <v>1.696</v>
      </c>
      <c r="C81" s="16">
        <v>9.5500000000000007</v>
      </c>
      <c r="J81" s="12">
        <v>39</v>
      </c>
      <c r="K81" s="12">
        <v>1.7509999999999999</v>
      </c>
      <c r="L81" s="12">
        <v>239</v>
      </c>
      <c r="N81" s="12">
        <v>75</v>
      </c>
      <c r="O81" s="12">
        <v>3.089</v>
      </c>
      <c r="P81" s="14">
        <v>0.1086</v>
      </c>
      <c r="Q81" s="15">
        <v>3.7816E-3</v>
      </c>
      <c r="R81" s="15"/>
      <c r="S81" s="12">
        <v>75</v>
      </c>
      <c r="T81" s="12">
        <v>1.6759999999999999</v>
      </c>
      <c r="U81" s="12">
        <v>18.3</v>
      </c>
      <c r="V81" s="12">
        <v>0.28810000000000002</v>
      </c>
      <c r="W81" s="14">
        <v>1.47E-2</v>
      </c>
      <c r="X81" s="14"/>
      <c r="AD81" s="12">
        <v>38</v>
      </c>
      <c r="AE81" s="12">
        <v>1.0249999999999999</v>
      </c>
      <c r="AF81" s="12">
        <v>1420</v>
      </c>
    </row>
    <row r="82" spans="1:32">
      <c r="A82" s="12">
        <v>38</v>
      </c>
      <c r="B82" s="12">
        <v>1.7150000000000001</v>
      </c>
      <c r="C82" s="16">
        <v>8.6999999999999993</v>
      </c>
      <c r="J82" s="12">
        <v>39.5</v>
      </c>
      <c r="K82" s="12">
        <v>1.77</v>
      </c>
      <c r="L82" s="12">
        <v>296</v>
      </c>
      <c r="N82" s="12">
        <v>76</v>
      </c>
      <c r="O82" s="12">
        <v>3.1259999999999999</v>
      </c>
      <c r="P82" s="14">
        <v>0.1278</v>
      </c>
      <c r="Q82" s="15">
        <v>3.5864999999999998E-3</v>
      </c>
      <c r="R82" s="15"/>
      <c r="S82" s="12">
        <v>76</v>
      </c>
      <c r="T82" s="12">
        <v>1.694</v>
      </c>
      <c r="U82" s="12">
        <v>30.7</v>
      </c>
      <c r="V82" s="12">
        <v>0.29020000000000001</v>
      </c>
      <c r="W82" s="14">
        <v>2.7799999999999998E-2</v>
      </c>
      <c r="X82" s="14"/>
      <c r="AD82" s="12">
        <v>38.5</v>
      </c>
      <c r="AE82" s="12">
        <v>1.0329999999999999</v>
      </c>
      <c r="AF82" s="12">
        <v>1352</v>
      </c>
    </row>
    <row r="83" spans="1:32">
      <c r="A83" s="12">
        <v>38.5</v>
      </c>
      <c r="B83" s="12">
        <v>1.7330000000000001</v>
      </c>
      <c r="C83" s="16">
        <v>7.3</v>
      </c>
      <c r="J83" s="12">
        <v>40</v>
      </c>
      <c r="K83" s="12">
        <v>1.788</v>
      </c>
      <c r="L83" s="12">
        <v>355</v>
      </c>
      <c r="N83" s="12">
        <v>77</v>
      </c>
      <c r="O83" s="12">
        <v>3.1629999999999998</v>
      </c>
      <c r="P83" s="14">
        <v>0.12609999999999999</v>
      </c>
      <c r="Q83" s="15">
        <v>3.9621999999999999E-3</v>
      </c>
      <c r="R83" s="15"/>
      <c r="S83" s="12">
        <v>77</v>
      </c>
      <c r="T83" s="12">
        <v>1.712</v>
      </c>
      <c r="U83" s="12">
        <v>39.6</v>
      </c>
      <c r="V83" s="12">
        <v>0.16539999999999999</v>
      </c>
      <c r="W83" s="14">
        <v>4.3299999999999998E-2</v>
      </c>
      <c r="X83" s="14"/>
      <c r="AD83" s="12">
        <v>39</v>
      </c>
      <c r="AE83" s="12">
        <v>1.042</v>
      </c>
      <c r="AF83" s="12">
        <v>994</v>
      </c>
    </row>
    <row r="84" spans="1:32">
      <c r="A84" s="12">
        <v>39</v>
      </c>
      <c r="B84" s="12">
        <v>1.7509999999999999</v>
      </c>
      <c r="C84" s="16">
        <v>7.2</v>
      </c>
      <c r="J84" s="12">
        <v>40.5</v>
      </c>
      <c r="K84" s="12">
        <v>1.8069999999999999</v>
      </c>
      <c r="L84" s="12">
        <v>359</v>
      </c>
      <c r="N84" s="12">
        <v>78</v>
      </c>
      <c r="O84" s="12">
        <v>3.2</v>
      </c>
      <c r="P84" s="14">
        <v>0.12770000000000001</v>
      </c>
      <c r="Q84" s="15">
        <v>4.2541000000000002E-3</v>
      </c>
      <c r="R84" s="15"/>
      <c r="S84" s="12">
        <v>78</v>
      </c>
      <c r="T84" s="12">
        <v>1.7310000000000001</v>
      </c>
      <c r="U84" s="12">
        <v>81.2</v>
      </c>
      <c r="V84" s="12">
        <v>0.24970000000000001</v>
      </c>
      <c r="W84" s="14">
        <v>1.6500000000000001E-2</v>
      </c>
      <c r="X84" s="14"/>
      <c r="AD84" s="12">
        <v>39.5</v>
      </c>
      <c r="AE84" s="12">
        <v>1.0509999999999999</v>
      </c>
      <c r="AF84" s="12">
        <v>1124</v>
      </c>
    </row>
    <row r="85" spans="1:32">
      <c r="A85" s="12">
        <v>39.5</v>
      </c>
      <c r="B85" s="12">
        <v>1.77</v>
      </c>
      <c r="C85" s="16">
        <v>9.6999999999999993</v>
      </c>
      <c r="J85" s="12">
        <v>41</v>
      </c>
      <c r="K85" s="12">
        <v>1.825</v>
      </c>
      <c r="L85" s="12">
        <v>407</v>
      </c>
      <c r="N85" s="12">
        <v>79</v>
      </c>
      <c r="O85" s="12">
        <v>3.238</v>
      </c>
      <c r="P85" s="14">
        <v>0.12690000000000001</v>
      </c>
      <c r="Q85" s="15">
        <v>3.6473999999999999E-3</v>
      </c>
      <c r="R85" s="15"/>
      <c r="S85" s="12">
        <v>79</v>
      </c>
      <c r="T85" s="12">
        <v>1.7490000000000001</v>
      </c>
      <c r="U85" s="12">
        <v>239.1</v>
      </c>
      <c r="V85" s="12">
        <v>0.30459999999999998</v>
      </c>
      <c r="W85" s="14">
        <v>1.9900000000000001E-2</v>
      </c>
      <c r="X85" s="14"/>
      <c r="AD85" s="12">
        <v>40</v>
      </c>
      <c r="AE85" s="12">
        <v>1.0589999999999999</v>
      </c>
      <c r="AF85" s="12">
        <v>991</v>
      </c>
    </row>
    <row r="86" spans="1:32">
      <c r="A86" s="12">
        <v>40</v>
      </c>
      <c r="B86" s="12">
        <v>1.788</v>
      </c>
      <c r="C86" s="16">
        <v>12.25</v>
      </c>
      <c r="J86" s="12">
        <v>41.5</v>
      </c>
      <c r="K86" s="12">
        <v>1.843</v>
      </c>
      <c r="L86" s="12">
        <v>437</v>
      </c>
      <c r="N86" s="12">
        <v>80</v>
      </c>
      <c r="O86" s="12">
        <v>3.2749999999999999</v>
      </c>
      <c r="P86" s="14">
        <v>0.12230000000000001</v>
      </c>
      <c r="Q86" s="15">
        <v>4.0080999999999997E-3</v>
      </c>
      <c r="R86" s="15"/>
      <c r="S86" s="12">
        <v>80</v>
      </c>
      <c r="T86" s="12">
        <v>1.7669999999999999</v>
      </c>
      <c r="U86" s="12">
        <v>58.4</v>
      </c>
      <c r="V86" s="12">
        <v>0.30259999999999998</v>
      </c>
      <c r="W86" s="14">
        <v>1.5299999999999999E-2</v>
      </c>
      <c r="X86" s="14"/>
      <c r="AD86" s="12">
        <v>40.5</v>
      </c>
      <c r="AE86" s="12">
        <v>1.0680000000000001</v>
      </c>
      <c r="AF86" s="12">
        <v>1086</v>
      </c>
    </row>
    <row r="87" spans="1:32">
      <c r="A87" s="12">
        <v>40.5</v>
      </c>
      <c r="B87" s="12">
        <v>1.8069999999999999</v>
      </c>
      <c r="C87" s="16">
        <v>12.05</v>
      </c>
      <c r="J87" s="12">
        <v>42</v>
      </c>
      <c r="K87" s="12">
        <v>1.8620000000000001</v>
      </c>
      <c r="L87" s="12">
        <v>434</v>
      </c>
      <c r="N87" s="12">
        <v>81</v>
      </c>
      <c r="O87" s="12">
        <v>3.3119999999999998</v>
      </c>
      <c r="P87" s="14">
        <v>0.1265</v>
      </c>
      <c r="Q87" s="15">
        <v>4.2649000000000003E-3</v>
      </c>
      <c r="R87" s="15"/>
      <c r="S87" s="12">
        <v>81</v>
      </c>
      <c r="T87" s="12">
        <v>1.7849999999999999</v>
      </c>
      <c r="U87" s="12">
        <v>47.3</v>
      </c>
      <c r="V87" s="12">
        <v>0.30549999999999999</v>
      </c>
      <c r="W87" s="14">
        <v>1.3299999999999999E-2</v>
      </c>
      <c r="X87" s="14"/>
      <c r="AD87" s="12">
        <v>41</v>
      </c>
      <c r="AE87" s="12">
        <v>1.077</v>
      </c>
      <c r="AF87" s="12">
        <v>1107</v>
      </c>
    </row>
    <row r="88" spans="1:32">
      <c r="A88" s="12">
        <v>41</v>
      </c>
      <c r="B88" s="12">
        <v>1.825</v>
      </c>
      <c r="C88" s="16">
        <v>11</v>
      </c>
      <c r="J88" s="12">
        <v>42.5</v>
      </c>
      <c r="K88" s="12">
        <v>1.88</v>
      </c>
      <c r="L88" s="12">
        <v>438</v>
      </c>
      <c r="N88" s="12">
        <v>82</v>
      </c>
      <c r="O88" s="12">
        <v>3.3490000000000002</v>
      </c>
      <c r="P88" s="14">
        <v>0.12590000000000001</v>
      </c>
      <c r="Q88" s="15">
        <v>3.6568E-3</v>
      </c>
      <c r="R88" s="15"/>
      <c r="S88" s="12">
        <v>82</v>
      </c>
      <c r="T88" s="12">
        <v>1.804</v>
      </c>
      <c r="U88" s="12">
        <v>37.700000000000003</v>
      </c>
      <c r="V88" s="12">
        <v>0.28310000000000002</v>
      </c>
      <c r="W88" s="14">
        <v>1.3899999999999999E-2</v>
      </c>
      <c r="X88" s="14"/>
      <c r="AD88" s="12">
        <v>41.5</v>
      </c>
      <c r="AE88" s="12">
        <v>1.085</v>
      </c>
      <c r="AF88" s="12">
        <v>994</v>
      </c>
    </row>
    <row r="89" spans="1:32">
      <c r="A89" s="12">
        <v>41.5</v>
      </c>
      <c r="B89" s="12">
        <v>1.843</v>
      </c>
      <c r="C89" s="16">
        <v>10.95</v>
      </c>
      <c r="J89" s="12">
        <v>43</v>
      </c>
      <c r="K89" s="12">
        <v>1.899</v>
      </c>
      <c r="L89" s="12">
        <v>310</v>
      </c>
      <c r="N89" s="12">
        <v>83</v>
      </c>
      <c r="O89" s="12">
        <v>3.3860000000000001</v>
      </c>
      <c r="P89" s="14">
        <v>0.1346</v>
      </c>
      <c r="Q89" s="15">
        <v>3.6568E-3</v>
      </c>
      <c r="R89" s="15"/>
      <c r="S89" s="12">
        <v>83</v>
      </c>
      <c r="T89" s="12">
        <v>1.8220000000000001</v>
      </c>
      <c r="U89" s="12">
        <v>32</v>
      </c>
      <c r="V89" s="12">
        <v>0.27589999999999998</v>
      </c>
      <c r="W89" s="14">
        <v>1.72E-2</v>
      </c>
      <c r="X89" s="14"/>
      <c r="AD89" s="12">
        <v>42</v>
      </c>
      <c r="AE89" s="12">
        <v>1.0940000000000001</v>
      </c>
      <c r="AF89" s="12">
        <v>1759</v>
      </c>
    </row>
    <row r="90" spans="1:32">
      <c r="A90" s="12">
        <v>42</v>
      </c>
      <c r="B90" s="12">
        <v>1.8620000000000001</v>
      </c>
      <c r="C90" s="16">
        <v>12.25</v>
      </c>
      <c r="J90" s="12">
        <v>43.5</v>
      </c>
      <c r="K90" s="12">
        <v>1.917</v>
      </c>
      <c r="L90" s="12">
        <v>422</v>
      </c>
      <c r="N90" s="12">
        <v>84</v>
      </c>
      <c r="O90" s="12">
        <v>3.423</v>
      </c>
      <c r="P90" s="14">
        <v>0.12470000000000001</v>
      </c>
      <c r="Q90" s="15">
        <v>4.1243E-3</v>
      </c>
      <c r="R90" s="15"/>
      <c r="S90" s="12">
        <v>84</v>
      </c>
      <c r="T90" s="12">
        <v>1.84</v>
      </c>
      <c r="U90" s="12">
        <v>35.9</v>
      </c>
      <c r="V90" s="12">
        <v>0.1366</v>
      </c>
      <c r="W90" s="14">
        <v>4.7100000000000003E-2</v>
      </c>
      <c r="X90" s="14"/>
      <c r="AD90" s="12">
        <v>42.5</v>
      </c>
      <c r="AE90" s="12">
        <v>1.103</v>
      </c>
      <c r="AF90" s="12">
        <v>2059</v>
      </c>
    </row>
    <row r="91" spans="1:32">
      <c r="A91" s="12">
        <v>42.5</v>
      </c>
      <c r="B91" s="12">
        <v>1.88</v>
      </c>
      <c r="C91" s="16">
        <v>12.1</v>
      </c>
      <c r="J91" s="12">
        <v>44</v>
      </c>
      <c r="K91" s="12">
        <v>1.9359999999999999</v>
      </c>
      <c r="L91" s="12">
        <v>462</v>
      </c>
      <c r="N91" s="12">
        <v>85</v>
      </c>
      <c r="O91" s="12">
        <v>3.46</v>
      </c>
      <c r="P91" s="14">
        <v>0.127</v>
      </c>
      <c r="Q91" s="15">
        <v>3.8135E-3</v>
      </c>
      <c r="R91" s="15"/>
      <c r="S91" s="12">
        <v>85</v>
      </c>
      <c r="T91" s="12">
        <v>1.859</v>
      </c>
      <c r="U91" s="12">
        <v>134.30000000000001</v>
      </c>
      <c r="V91" s="12">
        <v>0.24160000000000001</v>
      </c>
      <c r="W91" s="14">
        <v>1.4E-2</v>
      </c>
      <c r="X91" s="14"/>
      <c r="AD91" s="12">
        <v>43</v>
      </c>
      <c r="AE91" s="12">
        <v>1.1120000000000001</v>
      </c>
      <c r="AF91" s="12">
        <v>2327</v>
      </c>
    </row>
    <row r="92" spans="1:32">
      <c r="A92" s="12">
        <v>43</v>
      </c>
      <c r="B92" s="12">
        <v>1.899</v>
      </c>
      <c r="C92" s="16">
        <v>10.65</v>
      </c>
      <c r="J92" s="12">
        <v>44.5</v>
      </c>
      <c r="K92" s="12">
        <v>1.954</v>
      </c>
      <c r="L92" s="12">
        <v>433</v>
      </c>
      <c r="N92" s="12">
        <v>86</v>
      </c>
      <c r="O92" s="12">
        <v>3.4969999999999999</v>
      </c>
      <c r="P92" s="14">
        <v>0.11070000000000001</v>
      </c>
      <c r="Q92" s="15">
        <v>4.8351000000000002E-3</v>
      </c>
      <c r="R92" s="15"/>
      <c r="S92" s="12">
        <v>86</v>
      </c>
      <c r="T92" s="12">
        <v>1.877</v>
      </c>
      <c r="U92" s="12">
        <v>106.5</v>
      </c>
      <c r="V92" s="12">
        <v>0.25340000000000001</v>
      </c>
      <c r="W92" s="14">
        <v>1.2999999999999999E-2</v>
      </c>
      <c r="X92" s="14"/>
      <c r="AD92" s="12">
        <v>43.5</v>
      </c>
      <c r="AE92" s="12">
        <v>1.1200000000000001</v>
      </c>
      <c r="AF92" s="12">
        <v>2915</v>
      </c>
    </row>
    <row r="93" spans="1:32">
      <c r="A93" s="12">
        <v>43.5</v>
      </c>
      <c r="B93" s="12">
        <v>1.917</v>
      </c>
      <c r="C93" s="16">
        <v>10.7</v>
      </c>
      <c r="J93" s="12">
        <v>45</v>
      </c>
      <c r="K93" s="12">
        <v>1.972</v>
      </c>
      <c r="L93" s="12">
        <v>415</v>
      </c>
      <c r="N93" s="12">
        <v>87</v>
      </c>
      <c r="O93" s="12">
        <v>3.5329999999999999</v>
      </c>
      <c r="P93" s="14">
        <v>0.1246</v>
      </c>
      <c r="Q93" s="15">
        <v>4.4833E-3</v>
      </c>
      <c r="R93" s="15"/>
      <c r="S93" s="12">
        <v>87</v>
      </c>
      <c r="T93" s="12">
        <v>1.8959999999999999</v>
      </c>
      <c r="U93" s="12">
        <v>40.799999999999997</v>
      </c>
      <c r="V93" s="12">
        <v>0.28270000000000001</v>
      </c>
      <c r="W93" s="14">
        <v>8.9841999999999995E-3</v>
      </c>
      <c r="X93" s="14"/>
      <c r="AD93" s="12">
        <v>44</v>
      </c>
      <c r="AE93" s="12">
        <v>1.129</v>
      </c>
      <c r="AF93" s="12">
        <v>2448</v>
      </c>
    </row>
    <row r="94" spans="1:32">
      <c r="A94" s="12">
        <v>44</v>
      </c>
      <c r="B94" s="12">
        <v>1.9359999999999999</v>
      </c>
      <c r="C94" s="16">
        <v>14.3</v>
      </c>
      <c r="J94" s="12">
        <v>45.5</v>
      </c>
      <c r="K94" s="12">
        <v>1.9910000000000001</v>
      </c>
      <c r="L94" s="12">
        <v>421</v>
      </c>
      <c r="N94" s="12">
        <v>88</v>
      </c>
      <c r="O94" s="12">
        <v>3.57</v>
      </c>
      <c r="P94" s="14">
        <v>0.1201</v>
      </c>
      <c r="Q94" s="15">
        <v>4.5323999999999998E-3</v>
      </c>
      <c r="R94" s="15"/>
      <c r="S94" s="12">
        <v>88</v>
      </c>
      <c r="T94" s="12">
        <v>1.9139999999999999</v>
      </c>
      <c r="U94" s="12">
        <v>31.9</v>
      </c>
      <c r="V94" s="12">
        <v>0.31</v>
      </c>
      <c r="W94" s="14">
        <v>1.4800000000000001E-2</v>
      </c>
      <c r="X94" s="14"/>
      <c r="AD94" s="12">
        <v>44.5</v>
      </c>
      <c r="AE94" s="12">
        <v>1.1379999999999999</v>
      </c>
      <c r="AF94" s="12">
        <v>2143</v>
      </c>
    </row>
    <row r="95" spans="1:32">
      <c r="A95" s="12">
        <v>44.5</v>
      </c>
      <c r="B95" s="12">
        <v>1.954</v>
      </c>
      <c r="C95" s="16">
        <v>16.3</v>
      </c>
      <c r="J95" s="12">
        <v>46</v>
      </c>
      <c r="K95" s="12">
        <v>2.0089999999999999</v>
      </c>
      <c r="L95" s="12">
        <v>507</v>
      </c>
      <c r="N95" s="12">
        <v>89</v>
      </c>
      <c r="O95" s="12">
        <v>3.6070000000000002</v>
      </c>
      <c r="P95" s="14">
        <v>0.12959999999999999</v>
      </c>
      <c r="Q95" s="15">
        <v>4.1757000000000001E-3</v>
      </c>
      <c r="R95" s="15"/>
      <c r="S95" s="12">
        <v>89</v>
      </c>
      <c r="T95" s="12">
        <v>1.9330000000000001</v>
      </c>
      <c r="U95" s="12">
        <v>23.3</v>
      </c>
      <c r="V95" s="12">
        <v>0.2319</v>
      </c>
      <c r="W95" s="14">
        <v>3.0200000000000001E-2</v>
      </c>
      <c r="X95" s="14"/>
      <c r="AD95" s="12">
        <v>45</v>
      </c>
      <c r="AE95" s="12">
        <v>1.1459999999999999</v>
      </c>
      <c r="AF95" s="12">
        <v>3378</v>
      </c>
    </row>
    <row r="96" spans="1:32">
      <c r="A96" s="12">
        <v>45</v>
      </c>
      <c r="B96" s="12">
        <v>1.972</v>
      </c>
      <c r="C96" s="16">
        <v>14.25</v>
      </c>
      <c r="J96" s="12">
        <v>46.5</v>
      </c>
      <c r="K96" s="12">
        <v>2.028</v>
      </c>
      <c r="L96" s="12">
        <v>410</v>
      </c>
      <c r="N96" s="12">
        <v>90</v>
      </c>
      <c r="O96" s="12">
        <v>3.6440000000000001</v>
      </c>
      <c r="P96" s="14">
        <v>0.1242</v>
      </c>
      <c r="Q96" s="15">
        <v>4.1377999999999996E-3</v>
      </c>
      <c r="R96" s="15"/>
      <c r="S96" s="12">
        <v>90</v>
      </c>
      <c r="T96" s="12">
        <v>1.9510000000000001</v>
      </c>
      <c r="U96" s="12">
        <v>40.799999999999997</v>
      </c>
      <c r="V96" s="12">
        <v>0.1144</v>
      </c>
      <c r="W96" s="14">
        <v>5.5300000000000002E-2</v>
      </c>
      <c r="X96" s="14"/>
      <c r="AD96" s="12">
        <v>45.5</v>
      </c>
      <c r="AE96" s="12">
        <v>1.155</v>
      </c>
      <c r="AF96" s="12">
        <v>4541</v>
      </c>
    </row>
    <row r="97" spans="1:32">
      <c r="A97" s="12">
        <v>45.5</v>
      </c>
      <c r="B97" s="12">
        <v>1.9910000000000001</v>
      </c>
      <c r="C97" s="16">
        <v>13.85</v>
      </c>
      <c r="J97" s="12">
        <v>47</v>
      </c>
      <c r="K97" s="12">
        <v>2.0459999999999998</v>
      </c>
      <c r="L97" s="12">
        <v>384</v>
      </c>
      <c r="N97" s="12">
        <v>91</v>
      </c>
      <c r="O97" s="12">
        <v>3.68</v>
      </c>
      <c r="P97" s="14">
        <v>0.13109999999999999</v>
      </c>
      <c r="Q97" s="15">
        <v>4.6778000000000002E-3</v>
      </c>
      <c r="R97" s="15"/>
      <c r="S97" s="12">
        <v>91</v>
      </c>
      <c r="T97" s="12">
        <v>1.97</v>
      </c>
      <c r="U97" s="12">
        <v>133.9</v>
      </c>
      <c r="V97" s="12">
        <v>0.28070000000000001</v>
      </c>
      <c r="W97" s="14">
        <v>1.2999999999999999E-2</v>
      </c>
      <c r="X97" s="14"/>
      <c r="AD97" s="12">
        <v>46</v>
      </c>
      <c r="AE97" s="12">
        <v>1.1639999999999999</v>
      </c>
      <c r="AF97" s="12">
        <v>3344</v>
      </c>
    </row>
    <row r="98" spans="1:32">
      <c r="A98" s="12">
        <v>46</v>
      </c>
      <c r="B98" s="12">
        <v>2.0089999999999999</v>
      </c>
      <c r="C98" s="16">
        <v>15</v>
      </c>
      <c r="J98" s="12">
        <v>47.5</v>
      </c>
      <c r="K98" s="12">
        <v>2.0649999999999999</v>
      </c>
      <c r="L98" s="12">
        <v>489</v>
      </c>
      <c r="N98" s="12">
        <v>92</v>
      </c>
      <c r="O98" s="12">
        <v>3.7170000000000001</v>
      </c>
      <c r="P98" s="14">
        <v>0.13139999999999999</v>
      </c>
      <c r="Q98" s="15">
        <v>4.1485999999999997E-3</v>
      </c>
      <c r="R98" s="15"/>
      <c r="S98" s="12">
        <v>92</v>
      </c>
      <c r="T98" s="12">
        <v>1.9890000000000001</v>
      </c>
      <c r="U98" s="12">
        <v>147</v>
      </c>
      <c r="V98" s="12">
        <v>0.26329999999999998</v>
      </c>
      <c r="W98" s="14">
        <v>1.5100000000000001E-2</v>
      </c>
      <c r="X98" s="14"/>
      <c r="AD98" s="12">
        <v>46.5</v>
      </c>
      <c r="AE98" s="12">
        <v>1.1719999999999999</v>
      </c>
      <c r="AF98" s="12">
        <v>1688</v>
      </c>
    </row>
    <row r="99" spans="1:32">
      <c r="A99" s="12">
        <v>46.5</v>
      </c>
      <c r="B99" s="12">
        <v>2.028</v>
      </c>
      <c r="C99" s="16">
        <v>14.35</v>
      </c>
      <c r="J99" s="12">
        <v>48</v>
      </c>
      <c r="K99" s="12">
        <v>2.0830000000000002</v>
      </c>
      <c r="L99" s="12">
        <v>513</v>
      </c>
      <c r="N99" s="12">
        <v>93</v>
      </c>
      <c r="O99" s="12">
        <v>3.7530000000000001</v>
      </c>
      <c r="P99" s="14">
        <v>0.1288</v>
      </c>
      <c r="Q99" s="15">
        <v>4.3499999999999997E-3</v>
      </c>
      <c r="R99" s="15"/>
      <c r="S99" s="12">
        <v>93</v>
      </c>
      <c r="T99" s="12">
        <v>2.008</v>
      </c>
      <c r="U99" s="12">
        <v>37.799999999999997</v>
      </c>
      <c r="V99" s="12">
        <v>0.23080000000000001</v>
      </c>
      <c r="W99" s="14">
        <v>1.3899999999999999E-2</v>
      </c>
      <c r="X99" s="14"/>
      <c r="AD99" s="12">
        <v>47</v>
      </c>
      <c r="AE99" s="12">
        <v>1.181</v>
      </c>
      <c r="AF99" s="12">
        <v>1581</v>
      </c>
    </row>
    <row r="100" spans="1:32">
      <c r="A100" s="12">
        <v>47</v>
      </c>
      <c r="B100" s="12">
        <v>2.0459999999999998</v>
      </c>
      <c r="C100" s="16">
        <v>13.3</v>
      </c>
      <c r="J100" s="12">
        <v>48.5</v>
      </c>
      <c r="K100" s="12">
        <v>2.1019999999999999</v>
      </c>
      <c r="L100" s="12">
        <v>477</v>
      </c>
      <c r="N100" s="12">
        <v>94</v>
      </c>
      <c r="O100" s="12">
        <v>3.79</v>
      </c>
      <c r="P100" s="14">
        <v>0.1195</v>
      </c>
      <c r="Q100" s="15">
        <v>4.7296999999999999E-3</v>
      </c>
      <c r="R100" s="15"/>
      <c r="S100" s="12">
        <v>94</v>
      </c>
      <c r="T100" s="12">
        <v>2.0259999999999998</v>
      </c>
      <c r="U100" s="12">
        <v>47.7</v>
      </c>
      <c r="V100" s="12">
        <v>0.18690000000000001</v>
      </c>
      <c r="W100" s="14">
        <v>3.1899999999999998E-2</v>
      </c>
      <c r="X100" s="14"/>
      <c r="AD100" s="12">
        <v>47.5</v>
      </c>
      <c r="AE100" s="12">
        <v>1.19</v>
      </c>
      <c r="AF100" s="12">
        <v>1525</v>
      </c>
    </row>
    <row r="101" spans="1:32">
      <c r="A101" s="12">
        <v>47.5</v>
      </c>
      <c r="B101" s="12">
        <v>2.0649999999999999</v>
      </c>
      <c r="C101" s="16">
        <v>15.3</v>
      </c>
      <c r="J101" s="12">
        <v>49</v>
      </c>
      <c r="K101" s="12">
        <v>2.12</v>
      </c>
      <c r="L101" s="12">
        <v>455</v>
      </c>
      <c r="N101" s="12">
        <v>95</v>
      </c>
      <c r="O101" s="12">
        <v>3.8260000000000001</v>
      </c>
      <c r="P101" s="14">
        <v>0.1207</v>
      </c>
      <c r="Q101" s="15">
        <v>4.7222000000000002E-3</v>
      </c>
      <c r="R101" s="15"/>
      <c r="S101" s="12">
        <v>95</v>
      </c>
      <c r="T101" s="12">
        <v>2.0449999999999999</v>
      </c>
      <c r="U101" s="12">
        <v>201.8</v>
      </c>
      <c r="V101" s="12">
        <v>0.27750000000000002</v>
      </c>
      <c r="W101" s="14">
        <v>1.55E-2</v>
      </c>
      <c r="X101" s="14"/>
      <c r="AD101" s="12">
        <v>48</v>
      </c>
      <c r="AE101" s="12">
        <v>1.1990000000000001</v>
      </c>
      <c r="AF101" s="12">
        <v>2212</v>
      </c>
    </row>
    <row r="102" spans="1:32">
      <c r="A102" s="12">
        <v>48</v>
      </c>
      <c r="B102" s="12">
        <v>2.0830000000000002</v>
      </c>
      <c r="C102" s="16">
        <v>18</v>
      </c>
      <c r="J102" s="12">
        <v>49.5</v>
      </c>
      <c r="K102" s="12">
        <v>2.1389999999999998</v>
      </c>
      <c r="L102" s="12">
        <v>459</v>
      </c>
      <c r="N102" s="12">
        <v>96</v>
      </c>
      <c r="O102" s="12">
        <v>3.8620000000000001</v>
      </c>
      <c r="P102" s="14">
        <v>0.1216</v>
      </c>
      <c r="Q102" s="15">
        <v>4.7028E-3</v>
      </c>
      <c r="R102" s="15"/>
      <c r="S102" s="12">
        <v>96</v>
      </c>
      <c r="T102" s="12">
        <v>2.0640000000000001</v>
      </c>
      <c r="U102" s="12">
        <v>66.099999999999994</v>
      </c>
      <c r="V102" s="12">
        <v>0.31419999999999998</v>
      </c>
      <c r="W102" s="14">
        <v>2.7799999999999998E-2</v>
      </c>
      <c r="X102" s="14"/>
      <c r="AD102" s="12">
        <v>48.5</v>
      </c>
      <c r="AE102" s="12">
        <v>1.2070000000000001</v>
      </c>
      <c r="AF102" s="12">
        <v>2652</v>
      </c>
    </row>
    <row r="103" spans="1:32">
      <c r="A103" s="12">
        <v>48.5</v>
      </c>
      <c r="B103" s="12">
        <v>2.1019999999999999</v>
      </c>
      <c r="C103" s="16">
        <v>17.649999999999999</v>
      </c>
      <c r="J103" s="12">
        <v>50</v>
      </c>
      <c r="K103" s="12">
        <v>2.157</v>
      </c>
      <c r="L103" s="12">
        <v>366</v>
      </c>
      <c r="N103" s="12">
        <v>97</v>
      </c>
      <c r="O103" s="12">
        <v>3.8980000000000001</v>
      </c>
      <c r="P103" s="14">
        <v>0.11550000000000001</v>
      </c>
      <c r="Q103" s="15">
        <v>4.9471999999999997E-3</v>
      </c>
      <c r="R103" s="15"/>
      <c r="S103" s="12">
        <v>97</v>
      </c>
      <c r="T103" s="12">
        <v>2.0830000000000002</v>
      </c>
      <c r="U103" s="12">
        <v>116.7</v>
      </c>
      <c r="V103" s="12">
        <v>0.31890000000000002</v>
      </c>
      <c r="W103" s="14">
        <v>2.0199999999999999E-2</v>
      </c>
      <c r="X103" s="14"/>
      <c r="AD103" s="12">
        <v>49</v>
      </c>
      <c r="AE103" s="12">
        <v>1.216</v>
      </c>
      <c r="AF103" s="12">
        <v>1500</v>
      </c>
    </row>
    <row r="104" spans="1:32">
      <c r="A104" s="12">
        <v>49</v>
      </c>
      <c r="B104" s="12">
        <v>2.12</v>
      </c>
      <c r="C104" s="16">
        <v>16.149999999999999</v>
      </c>
      <c r="J104" s="12">
        <v>50.5</v>
      </c>
      <c r="K104" s="12">
        <v>2.1760000000000002</v>
      </c>
      <c r="L104" s="12">
        <v>432</v>
      </c>
      <c r="N104" s="12">
        <v>98</v>
      </c>
      <c r="O104" s="12">
        <v>3.9340000000000002</v>
      </c>
      <c r="P104" s="14">
        <v>0.11749999999999999</v>
      </c>
      <c r="Q104" s="15">
        <v>4.9556000000000001E-3</v>
      </c>
      <c r="R104" s="15"/>
      <c r="S104" s="12">
        <v>98</v>
      </c>
      <c r="T104" s="12">
        <v>2.1019999999999999</v>
      </c>
      <c r="U104" s="12">
        <v>110.7</v>
      </c>
      <c r="V104" s="12">
        <v>0.31109999999999999</v>
      </c>
      <c r="W104" s="14">
        <v>2.06E-2</v>
      </c>
      <c r="X104" s="14"/>
      <c r="AD104" s="12">
        <v>49.5</v>
      </c>
      <c r="AE104" s="12">
        <v>1.2250000000000001</v>
      </c>
      <c r="AF104" s="12">
        <v>1287</v>
      </c>
    </row>
    <row r="105" spans="1:32">
      <c r="A105" s="12">
        <v>49.5</v>
      </c>
      <c r="B105" s="12">
        <v>2.1389999999999998</v>
      </c>
      <c r="C105" s="16">
        <v>15.3</v>
      </c>
      <c r="J105" s="12">
        <v>51</v>
      </c>
      <c r="K105" s="12">
        <v>2.194</v>
      </c>
      <c r="L105" s="12">
        <v>539</v>
      </c>
      <c r="N105" s="12">
        <v>99</v>
      </c>
      <c r="O105" s="12">
        <v>3.9710000000000001</v>
      </c>
      <c r="P105" s="14">
        <v>0.11849999999999999</v>
      </c>
      <c r="Q105" s="15">
        <v>4.2377999999999999E-3</v>
      </c>
      <c r="R105" s="15"/>
      <c r="S105" s="12">
        <v>99</v>
      </c>
      <c r="T105" s="12">
        <v>2.121</v>
      </c>
      <c r="U105" s="12">
        <v>119</v>
      </c>
      <c r="V105" s="12">
        <v>0.26579999999999998</v>
      </c>
      <c r="W105" s="14">
        <v>1.8800000000000001E-2</v>
      </c>
      <c r="X105" s="14"/>
      <c r="AD105" s="12">
        <v>50</v>
      </c>
      <c r="AE105" s="12">
        <v>1.234</v>
      </c>
      <c r="AF105" s="12">
        <v>1769</v>
      </c>
    </row>
    <row r="106" spans="1:32">
      <c r="A106" s="12">
        <v>50</v>
      </c>
      <c r="B106" s="12">
        <v>2.157</v>
      </c>
      <c r="C106" s="16">
        <v>15.5</v>
      </c>
      <c r="J106" s="12">
        <v>51.5</v>
      </c>
      <c r="K106" s="12">
        <v>2.2130000000000001</v>
      </c>
      <c r="L106" s="12">
        <v>559</v>
      </c>
      <c r="N106" s="12">
        <v>100</v>
      </c>
      <c r="O106" s="12">
        <v>4.0060000000000002</v>
      </c>
      <c r="P106" s="14">
        <v>0.12870000000000001</v>
      </c>
      <c r="Q106" s="15">
        <v>4.4571000000000003E-3</v>
      </c>
      <c r="R106" s="15"/>
      <c r="S106" s="12">
        <v>100</v>
      </c>
      <c r="T106" s="12">
        <v>2.14</v>
      </c>
      <c r="U106" s="12">
        <v>103.3</v>
      </c>
      <c r="V106" s="12">
        <v>0.31740000000000002</v>
      </c>
      <c r="W106" s="14">
        <v>1.6899999999999998E-2</v>
      </c>
      <c r="X106" s="14"/>
      <c r="AD106" s="12">
        <v>50.5</v>
      </c>
      <c r="AE106" s="12">
        <v>1.242</v>
      </c>
      <c r="AF106" s="12">
        <v>2217</v>
      </c>
    </row>
    <row r="107" spans="1:32">
      <c r="A107" s="12">
        <v>50.5</v>
      </c>
      <c r="B107" s="12">
        <v>2.1760000000000002</v>
      </c>
      <c r="C107" s="16">
        <v>17.2</v>
      </c>
      <c r="J107" s="12">
        <v>52</v>
      </c>
      <c r="K107" s="12">
        <v>2.2309999999999999</v>
      </c>
      <c r="L107" s="12">
        <v>529</v>
      </c>
      <c r="N107" s="12">
        <v>101</v>
      </c>
      <c r="O107" s="12">
        <v>4.0419999999999998</v>
      </c>
      <c r="P107" s="14">
        <v>0.1303</v>
      </c>
      <c r="Q107" s="15">
        <v>4.9249999999999997E-3</v>
      </c>
      <c r="R107" s="15"/>
      <c r="S107" s="12">
        <v>101</v>
      </c>
      <c r="T107" s="12">
        <v>2.16</v>
      </c>
      <c r="U107" s="12">
        <v>92.5</v>
      </c>
      <c r="V107" s="12">
        <v>0.23019999999999999</v>
      </c>
      <c r="W107" s="14">
        <v>1.32E-2</v>
      </c>
      <c r="X107" s="14"/>
      <c r="AD107" s="12">
        <v>51</v>
      </c>
      <c r="AE107" s="12">
        <v>1.2509999999999999</v>
      </c>
      <c r="AF107" s="12">
        <v>2078</v>
      </c>
    </row>
    <row r="108" spans="1:32">
      <c r="A108" s="12">
        <v>51</v>
      </c>
      <c r="B108" s="12">
        <v>2.194</v>
      </c>
      <c r="C108" s="16">
        <v>18.3</v>
      </c>
      <c r="J108" s="12">
        <v>52.5</v>
      </c>
      <c r="K108" s="12">
        <v>2.25</v>
      </c>
      <c r="L108" s="12">
        <v>441</v>
      </c>
      <c r="N108" s="12">
        <v>102</v>
      </c>
      <c r="O108" s="12">
        <v>4.0780000000000003</v>
      </c>
      <c r="P108" s="14">
        <v>0.13550000000000001</v>
      </c>
      <c r="Q108" s="15">
        <v>4.8028000000000003E-3</v>
      </c>
      <c r="R108" s="15"/>
      <c r="S108" s="12">
        <v>102</v>
      </c>
      <c r="T108" s="12">
        <v>2.1789999999999998</v>
      </c>
      <c r="U108" s="12">
        <v>42.8</v>
      </c>
      <c r="V108" s="12">
        <v>0.23760000000000001</v>
      </c>
      <c r="W108" s="14">
        <v>1.11E-2</v>
      </c>
      <c r="X108" s="14"/>
      <c r="AD108" s="12">
        <v>51.5</v>
      </c>
      <c r="AE108" s="12">
        <v>1.26</v>
      </c>
      <c r="AF108" s="12">
        <v>1833</v>
      </c>
    </row>
    <row r="109" spans="1:32">
      <c r="A109" s="12">
        <v>51.5</v>
      </c>
      <c r="B109" s="12">
        <v>2.2130000000000001</v>
      </c>
      <c r="C109" s="16">
        <v>17.7</v>
      </c>
      <c r="J109" s="12">
        <v>53</v>
      </c>
      <c r="K109" s="12">
        <v>2.2679999999999998</v>
      </c>
      <c r="L109" s="12">
        <v>449</v>
      </c>
      <c r="N109" s="12">
        <v>103</v>
      </c>
      <c r="O109" s="12">
        <v>4.1139999999999999</v>
      </c>
      <c r="P109" s="14">
        <v>0.1336</v>
      </c>
      <c r="Q109" s="15">
        <v>4.7777999999999996E-3</v>
      </c>
      <c r="R109" s="15"/>
      <c r="S109" s="12">
        <v>103</v>
      </c>
      <c r="T109" s="12">
        <v>2.198</v>
      </c>
      <c r="U109" s="12">
        <v>29.2</v>
      </c>
      <c r="V109" s="12">
        <v>0.26519999999999999</v>
      </c>
      <c r="W109" s="14">
        <v>1.0999999999999999E-2</v>
      </c>
      <c r="X109" s="14"/>
      <c r="AD109" s="12">
        <v>52</v>
      </c>
      <c r="AE109" s="12">
        <v>1.2689999999999999</v>
      </c>
      <c r="AF109" s="12">
        <v>1650</v>
      </c>
    </row>
    <row r="110" spans="1:32">
      <c r="A110" s="12">
        <v>52</v>
      </c>
      <c r="B110" s="12">
        <v>2.2309999999999999</v>
      </c>
      <c r="C110" s="16">
        <v>17.75</v>
      </c>
      <c r="J110" s="12">
        <v>53.5</v>
      </c>
      <c r="K110" s="12">
        <v>2.2869999999999999</v>
      </c>
      <c r="L110" s="12">
        <v>394</v>
      </c>
      <c r="N110" s="12">
        <v>104</v>
      </c>
      <c r="O110" s="12">
        <v>4.1500000000000004</v>
      </c>
      <c r="P110" s="14">
        <v>0.13100000000000001</v>
      </c>
      <c r="Q110" s="15">
        <v>4.2972000000000002E-3</v>
      </c>
      <c r="R110" s="15"/>
      <c r="S110" s="12">
        <v>104</v>
      </c>
      <c r="T110" s="12">
        <v>2.218</v>
      </c>
      <c r="U110" s="12">
        <v>37.1</v>
      </c>
      <c r="V110" s="12">
        <v>0.25840000000000002</v>
      </c>
      <c r="W110" s="14">
        <v>1.12E-2</v>
      </c>
      <c r="X110" s="14"/>
      <c r="AD110" s="12">
        <v>52.5</v>
      </c>
      <c r="AE110" s="12">
        <v>1.2769999999999999</v>
      </c>
      <c r="AF110" s="12">
        <v>1332</v>
      </c>
    </row>
    <row r="111" spans="1:32">
      <c r="A111" s="12">
        <v>52.5</v>
      </c>
      <c r="B111" s="12">
        <v>2.25</v>
      </c>
      <c r="C111" s="16">
        <v>18.399999999999999</v>
      </c>
      <c r="J111" s="12">
        <v>54</v>
      </c>
      <c r="K111" s="12">
        <v>2.3050000000000002</v>
      </c>
      <c r="L111" s="12">
        <v>395</v>
      </c>
      <c r="N111" s="12">
        <v>105</v>
      </c>
      <c r="O111" s="12">
        <v>4.1849999999999996</v>
      </c>
      <c r="P111" s="14">
        <v>0.13539999999999999</v>
      </c>
      <c r="Q111" s="15">
        <v>4.1428999999999997E-3</v>
      </c>
      <c r="R111" s="15"/>
      <c r="S111" s="12">
        <v>105</v>
      </c>
      <c r="T111" s="12">
        <v>2.2370000000000001</v>
      </c>
      <c r="U111" s="12">
        <v>37.5</v>
      </c>
      <c r="V111" s="12">
        <v>0.16400000000000001</v>
      </c>
      <c r="W111" s="14">
        <v>3.5999999999999997E-2</v>
      </c>
      <c r="X111" s="14"/>
      <c r="AD111" s="12">
        <v>53</v>
      </c>
      <c r="AE111" s="12">
        <v>1.286</v>
      </c>
      <c r="AF111" s="12">
        <v>1885</v>
      </c>
    </row>
    <row r="112" spans="1:32">
      <c r="A112" s="12">
        <v>53</v>
      </c>
      <c r="B112" s="12">
        <v>2.2679999999999998</v>
      </c>
      <c r="C112" s="16">
        <v>13.65</v>
      </c>
      <c r="J112" s="12">
        <v>54.5</v>
      </c>
      <c r="K112" s="12">
        <v>2.3239999999999998</v>
      </c>
      <c r="L112" s="12">
        <v>401</v>
      </c>
      <c r="N112" s="12">
        <v>106</v>
      </c>
      <c r="O112" s="12">
        <v>4.2210000000000001</v>
      </c>
      <c r="P112" s="14">
        <v>0.1318</v>
      </c>
      <c r="Q112" s="15">
        <v>4.1250000000000002E-3</v>
      </c>
      <c r="R112" s="15"/>
      <c r="S112" s="12">
        <v>106</v>
      </c>
      <c r="T112" s="12">
        <v>2.2570000000000001</v>
      </c>
      <c r="U112" s="12">
        <v>114.8</v>
      </c>
      <c r="V112" s="12">
        <v>0.21049999999999999</v>
      </c>
      <c r="W112" s="14">
        <v>2.8400000000000002E-2</v>
      </c>
      <c r="X112" s="14"/>
      <c r="AD112" s="12">
        <v>53.5</v>
      </c>
      <c r="AE112" s="12">
        <v>1.2949999999999999</v>
      </c>
      <c r="AF112" s="12">
        <v>1986</v>
      </c>
    </row>
    <row r="113" spans="1:32">
      <c r="A113" s="12">
        <v>53.5</v>
      </c>
      <c r="B113" s="12">
        <v>2.2869999999999999</v>
      </c>
      <c r="C113" s="16">
        <v>11.65</v>
      </c>
      <c r="J113" s="12">
        <v>55</v>
      </c>
      <c r="K113" s="12">
        <v>2.3420000000000001</v>
      </c>
      <c r="L113" s="12">
        <v>391</v>
      </c>
      <c r="N113" s="12">
        <v>107</v>
      </c>
      <c r="O113" s="12">
        <v>4.2560000000000002</v>
      </c>
      <c r="P113" s="14">
        <v>0.12659999999999999</v>
      </c>
      <c r="Q113" s="15">
        <v>4.6257E-3</v>
      </c>
      <c r="R113" s="15"/>
      <c r="S113" s="12">
        <v>107</v>
      </c>
      <c r="T113" s="12">
        <v>2.2759999999999998</v>
      </c>
      <c r="U113" s="12">
        <v>122.4</v>
      </c>
      <c r="V113" s="12">
        <v>0.1792</v>
      </c>
      <c r="W113" s="14">
        <v>2.8000000000000001E-2</v>
      </c>
      <c r="X113" s="14"/>
      <c r="AD113" s="12">
        <v>54</v>
      </c>
      <c r="AE113" s="12">
        <v>1.304</v>
      </c>
      <c r="AF113" s="12">
        <v>2263</v>
      </c>
    </row>
    <row r="114" spans="1:32">
      <c r="A114" s="12">
        <v>54</v>
      </c>
      <c r="B114" s="12">
        <v>2.3050000000000002</v>
      </c>
      <c r="C114" s="16">
        <v>11.25</v>
      </c>
      <c r="J114" s="12">
        <v>55.5</v>
      </c>
      <c r="K114" s="12">
        <v>2.3610000000000002</v>
      </c>
      <c r="L114" s="12">
        <v>497</v>
      </c>
      <c r="N114" s="12">
        <v>108</v>
      </c>
      <c r="O114" s="12">
        <v>4.2919999999999998</v>
      </c>
      <c r="P114" s="14">
        <v>0.12130000000000001</v>
      </c>
      <c r="Q114" s="15">
        <v>4.6194000000000001E-3</v>
      </c>
      <c r="R114" s="15"/>
      <c r="S114" s="12">
        <v>108</v>
      </c>
      <c r="T114" s="12">
        <v>2.2959999999999998</v>
      </c>
      <c r="U114" s="12">
        <v>321.8</v>
      </c>
      <c r="V114" s="12">
        <v>0.22670000000000001</v>
      </c>
      <c r="W114" s="14">
        <v>1.43E-2</v>
      </c>
      <c r="X114" s="14"/>
      <c r="AD114" s="12">
        <v>54.5</v>
      </c>
      <c r="AE114" s="12">
        <v>1.3120000000000001</v>
      </c>
      <c r="AF114" s="12">
        <v>1830</v>
      </c>
    </row>
    <row r="115" spans="1:32">
      <c r="A115" s="12">
        <v>54.5</v>
      </c>
      <c r="B115" s="12">
        <v>2.3239999999999998</v>
      </c>
      <c r="C115" s="16">
        <v>10.1</v>
      </c>
      <c r="J115" s="12">
        <v>56</v>
      </c>
      <c r="K115" s="12">
        <v>2.379</v>
      </c>
      <c r="L115" s="12">
        <v>423</v>
      </c>
      <c r="N115" s="12">
        <v>109</v>
      </c>
      <c r="O115" s="12">
        <v>4.327</v>
      </c>
      <c r="P115" s="14">
        <v>0.1208</v>
      </c>
      <c r="Q115" s="15">
        <v>4.6629000000000002E-3</v>
      </c>
      <c r="R115" s="15"/>
      <c r="S115" s="12">
        <v>109</v>
      </c>
      <c r="T115" s="12">
        <v>2.3149999999999999</v>
      </c>
      <c r="U115" s="12">
        <v>41.9</v>
      </c>
      <c r="V115" s="12">
        <v>0.27450000000000002</v>
      </c>
      <c r="W115" s="14">
        <v>1.09E-2</v>
      </c>
      <c r="X115" s="14"/>
      <c r="AD115" s="12">
        <v>55</v>
      </c>
      <c r="AE115" s="12">
        <v>1.321</v>
      </c>
      <c r="AF115" s="12">
        <v>1890</v>
      </c>
    </row>
    <row r="116" spans="1:32">
      <c r="A116" s="12">
        <v>55</v>
      </c>
      <c r="B116" s="12">
        <v>2.3420000000000001</v>
      </c>
      <c r="C116" s="16">
        <v>10.9</v>
      </c>
      <c r="J116" s="12">
        <v>56.5</v>
      </c>
      <c r="K116" s="12">
        <v>2.3980000000000001</v>
      </c>
      <c r="L116" s="12">
        <v>415</v>
      </c>
      <c r="N116" s="12">
        <v>110</v>
      </c>
      <c r="O116" s="12">
        <v>4.3620000000000001</v>
      </c>
      <c r="P116" s="14">
        <v>0.12139999999999999</v>
      </c>
      <c r="Q116" s="15">
        <v>4.6429000000000002E-3</v>
      </c>
      <c r="R116" s="15"/>
      <c r="S116" s="12">
        <v>110</v>
      </c>
      <c r="T116" s="12">
        <v>2.335</v>
      </c>
      <c r="U116" s="12">
        <v>43.4</v>
      </c>
      <c r="V116" s="12">
        <v>0.2429</v>
      </c>
      <c r="W116" s="14">
        <v>1.2200000000000001E-2</v>
      </c>
      <c r="X116" s="14"/>
      <c r="AD116" s="12">
        <v>55.5</v>
      </c>
      <c r="AE116" s="12">
        <v>1.33</v>
      </c>
      <c r="AF116" s="12">
        <v>1586</v>
      </c>
    </row>
    <row r="117" spans="1:32">
      <c r="A117" s="12">
        <v>55.5</v>
      </c>
      <c r="B117" s="12">
        <v>2.3610000000000002</v>
      </c>
      <c r="C117" s="16">
        <v>11.85</v>
      </c>
      <c r="J117" s="12">
        <v>57</v>
      </c>
      <c r="K117" s="12">
        <v>2.4169999999999998</v>
      </c>
      <c r="L117" s="12">
        <v>396</v>
      </c>
      <c r="N117" s="12">
        <v>111</v>
      </c>
      <c r="O117" s="12">
        <v>4.3979999999999997</v>
      </c>
      <c r="P117" s="14">
        <v>0.1145</v>
      </c>
      <c r="Q117" s="15">
        <v>4.5583000000000004E-3</v>
      </c>
      <c r="R117" s="15"/>
      <c r="S117" s="12">
        <v>111</v>
      </c>
      <c r="T117" s="12">
        <v>2.355</v>
      </c>
      <c r="U117" s="12">
        <v>25.7</v>
      </c>
      <c r="V117" s="12">
        <v>0.2011</v>
      </c>
      <c r="W117" s="14">
        <v>2.76E-2</v>
      </c>
      <c r="X117" s="14"/>
      <c r="AD117" s="12">
        <v>56</v>
      </c>
      <c r="AE117" s="12">
        <v>1.339</v>
      </c>
      <c r="AF117" s="12">
        <v>1880</v>
      </c>
    </row>
    <row r="118" spans="1:32">
      <c r="A118" s="12">
        <v>56</v>
      </c>
      <c r="B118" s="12">
        <v>2.379</v>
      </c>
      <c r="C118" s="16">
        <v>11.45</v>
      </c>
      <c r="J118" s="12">
        <v>57.5</v>
      </c>
      <c r="K118" s="12">
        <v>2.4350000000000001</v>
      </c>
      <c r="L118" s="12">
        <v>460</v>
      </c>
      <c r="N118" s="12">
        <v>112</v>
      </c>
      <c r="O118" s="12">
        <v>4.4329999999999998</v>
      </c>
      <c r="P118" s="14">
        <v>0.1181</v>
      </c>
      <c r="Q118" s="15">
        <v>4.7942999999999996E-3</v>
      </c>
      <c r="R118" s="15"/>
      <c r="S118" s="12">
        <v>112</v>
      </c>
      <c r="T118" s="12">
        <v>2.375</v>
      </c>
      <c r="U118" s="12">
        <v>56.6</v>
      </c>
      <c r="V118" s="12">
        <v>0.23430000000000001</v>
      </c>
      <c r="W118" s="14">
        <v>1.03E-2</v>
      </c>
      <c r="X118" s="14"/>
      <c r="AD118" s="12">
        <v>56.5</v>
      </c>
      <c r="AE118" s="12">
        <v>1.347</v>
      </c>
      <c r="AF118" s="12">
        <v>1787</v>
      </c>
    </row>
    <row r="119" spans="1:32">
      <c r="A119" s="12">
        <v>56.5</v>
      </c>
      <c r="B119" s="12">
        <v>2.3980000000000001</v>
      </c>
      <c r="C119" s="16">
        <v>11.5</v>
      </c>
      <c r="J119" s="12">
        <v>58</v>
      </c>
      <c r="K119" s="12">
        <v>2.4540000000000002</v>
      </c>
      <c r="L119" s="12">
        <v>358</v>
      </c>
      <c r="N119" s="12">
        <v>113</v>
      </c>
      <c r="O119" s="12">
        <v>4.468</v>
      </c>
      <c r="P119" s="14">
        <v>0.11940000000000001</v>
      </c>
      <c r="Q119" s="15">
        <v>4.6170999999999999E-3</v>
      </c>
      <c r="R119" s="15"/>
      <c r="S119" s="12">
        <v>113</v>
      </c>
      <c r="T119" s="12">
        <v>2.3849999999999998</v>
      </c>
      <c r="U119" s="12">
        <v>71.3</v>
      </c>
      <c r="V119" s="12">
        <v>0.3916</v>
      </c>
      <c r="W119" s="14">
        <v>1.7299999999999999E-2</v>
      </c>
      <c r="X119" s="14"/>
      <c r="AD119" s="12">
        <v>57</v>
      </c>
      <c r="AE119" s="12">
        <v>1.3560000000000001</v>
      </c>
      <c r="AF119" s="12">
        <v>2040</v>
      </c>
    </row>
    <row r="120" spans="1:32">
      <c r="A120" s="12">
        <v>57</v>
      </c>
      <c r="B120" s="12">
        <v>2.4169999999999998</v>
      </c>
      <c r="C120" s="16">
        <v>11.65</v>
      </c>
      <c r="J120" s="12">
        <v>58.5</v>
      </c>
      <c r="K120" s="12">
        <v>2.472</v>
      </c>
      <c r="L120" s="12">
        <v>538</v>
      </c>
      <c r="N120" s="12">
        <v>114</v>
      </c>
      <c r="O120" s="12">
        <v>4.5030000000000001</v>
      </c>
      <c r="P120" s="14">
        <v>0.11749999999999999</v>
      </c>
      <c r="Q120" s="15">
        <v>4.5085999999999998E-3</v>
      </c>
      <c r="R120" s="15"/>
      <c r="S120" s="12">
        <v>114</v>
      </c>
      <c r="T120" s="12">
        <v>2.4049999999999998</v>
      </c>
      <c r="U120" s="12">
        <v>34.6</v>
      </c>
      <c r="V120" s="12">
        <v>0.21390000000000001</v>
      </c>
      <c r="W120" s="14">
        <v>1.4800000000000001E-2</v>
      </c>
      <c r="X120" s="14"/>
      <c r="AD120" s="12">
        <v>57.5</v>
      </c>
      <c r="AE120" s="12">
        <v>1.365</v>
      </c>
      <c r="AF120" s="12">
        <v>1982</v>
      </c>
    </row>
    <row r="121" spans="1:32">
      <c r="A121" s="12">
        <v>57.5</v>
      </c>
      <c r="B121" s="12">
        <v>2.4350000000000001</v>
      </c>
      <c r="C121" s="16">
        <v>12.15</v>
      </c>
      <c r="J121" s="12">
        <v>59</v>
      </c>
      <c r="K121" s="12">
        <v>2.4910000000000001</v>
      </c>
      <c r="L121" s="12">
        <v>512</v>
      </c>
      <c r="N121" s="12">
        <v>115</v>
      </c>
      <c r="O121" s="12">
        <v>4.5369999999999999</v>
      </c>
      <c r="P121" s="14">
        <v>0.1147</v>
      </c>
      <c r="Q121" s="15">
        <v>5.0618E-3</v>
      </c>
      <c r="R121" s="15"/>
      <c r="S121" s="12">
        <v>115</v>
      </c>
      <c r="T121" s="12">
        <v>2.4249999999999998</v>
      </c>
      <c r="U121" s="12">
        <v>34.200000000000003</v>
      </c>
      <c r="V121" s="12">
        <v>0.21390000000000001</v>
      </c>
      <c r="W121" s="14">
        <v>9.6150000000000003E-3</v>
      </c>
      <c r="X121" s="14"/>
      <c r="AD121" s="12">
        <v>58</v>
      </c>
      <c r="AE121" s="12">
        <v>1.3740000000000001</v>
      </c>
      <c r="AF121" s="12">
        <v>2205</v>
      </c>
    </row>
    <row r="122" spans="1:32">
      <c r="A122" s="12">
        <v>58</v>
      </c>
      <c r="B122" s="12">
        <v>2.4540000000000002</v>
      </c>
      <c r="C122" s="16">
        <v>13.4</v>
      </c>
      <c r="J122" s="12">
        <v>59.5</v>
      </c>
      <c r="K122" s="12">
        <v>2.5099999999999998</v>
      </c>
      <c r="L122" s="12">
        <v>580</v>
      </c>
      <c r="N122" s="12">
        <v>116</v>
      </c>
      <c r="O122" s="12">
        <v>4.5720000000000001</v>
      </c>
      <c r="P122" s="14">
        <v>0.1148</v>
      </c>
      <c r="Q122" s="15">
        <v>4.3057E-3</v>
      </c>
      <c r="R122" s="15"/>
      <c r="S122" s="12">
        <v>116</v>
      </c>
      <c r="T122" s="12">
        <v>2.4449999999999998</v>
      </c>
      <c r="U122" s="12">
        <v>61.3</v>
      </c>
      <c r="V122" s="12">
        <v>0.31879999999999997</v>
      </c>
      <c r="W122" s="14">
        <v>1.6500000000000001E-2</v>
      </c>
      <c r="X122" s="14"/>
      <c r="AD122" s="12">
        <v>58.5</v>
      </c>
      <c r="AE122" s="12">
        <v>1.383</v>
      </c>
      <c r="AF122" s="12">
        <v>3476</v>
      </c>
    </row>
    <row r="123" spans="1:32">
      <c r="A123" s="12">
        <v>58.5</v>
      </c>
      <c r="B123" s="12">
        <v>2.472</v>
      </c>
      <c r="C123" s="16">
        <v>13.05</v>
      </c>
      <c r="J123" s="12">
        <v>60</v>
      </c>
      <c r="K123" s="12">
        <v>2.528</v>
      </c>
      <c r="L123" s="12">
        <v>514</v>
      </c>
      <c r="N123" s="12">
        <v>117</v>
      </c>
      <c r="O123" s="12">
        <v>4.6070000000000002</v>
      </c>
      <c r="P123" s="14">
        <v>0.1242</v>
      </c>
      <c r="Q123" s="15">
        <v>4.7857000000000004E-3</v>
      </c>
      <c r="R123" s="15"/>
      <c r="S123" s="12">
        <v>117</v>
      </c>
      <c r="T123" s="12">
        <v>2.4750000000000001</v>
      </c>
      <c r="U123" s="12">
        <v>51.1</v>
      </c>
      <c r="V123" s="12">
        <v>0.21560000000000001</v>
      </c>
      <c r="W123" s="14">
        <v>1.11E-2</v>
      </c>
      <c r="X123" s="14"/>
      <c r="AD123" s="12">
        <v>59</v>
      </c>
      <c r="AE123" s="12">
        <v>1.391</v>
      </c>
      <c r="AF123" s="12">
        <v>4968</v>
      </c>
    </row>
    <row r="124" spans="1:32">
      <c r="A124" s="12">
        <v>59</v>
      </c>
      <c r="B124" s="12">
        <v>2.4910000000000001</v>
      </c>
      <c r="C124" s="16">
        <v>13.3</v>
      </c>
      <c r="J124" s="12">
        <v>60.5</v>
      </c>
      <c r="K124" s="12">
        <v>2.5470000000000002</v>
      </c>
      <c r="L124" s="12">
        <v>478</v>
      </c>
      <c r="N124" s="12">
        <v>118</v>
      </c>
      <c r="O124" s="12">
        <v>4.641</v>
      </c>
      <c r="P124" s="14">
        <v>0.1234</v>
      </c>
      <c r="Q124" s="15">
        <v>4.9940999999999996E-3</v>
      </c>
      <c r="R124" s="15"/>
      <c r="S124" s="12">
        <v>118</v>
      </c>
      <c r="T124" s="12">
        <v>2.4950000000000001</v>
      </c>
      <c r="U124" s="12">
        <v>94.3</v>
      </c>
      <c r="V124" s="12">
        <v>0.25850000000000001</v>
      </c>
      <c r="W124" s="14">
        <v>9.4050000000000002E-3</v>
      </c>
      <c r="X124" s="14"/>
      <c r="AD124" s="12">
        <v>59.5</v>
      </c>
      <c r="AE124" s="12">
        <v>1.4</v>
      </c>
      <c r="AF124" s="12">
        <v>5387</v>
      </c>
    </row>
    <row r="125" spans="1:32">
      <c r="A125" s="12">
        <v>59.5</v>
      </c>
      <c r="B125" s="12">
        <v>2.5099999999999998</v>
      </c>
      <c r="C125" s="16">
        <v>14.85</v>
      </c>
      <c r="J125" s="12">
        <v>61</v>
      </c>
      <c r="K125" s="12">
        <v>2.5659999999999998</v>
      </c>
      <c r="L125" s="12">
        <v>407</v>
      </c>
      <c r="N125" s="12">
        <v>119</v>
      </c>
      <c r="O125" s="12">
        <v>4.6760000000000002</v>
      </c>
      <c r="P125" s="14">
        <v>0.12590000000000001</v>
      </c>
      <c r="Q125" s="15">
        <v>4.5829E-3</v>
      </c>
      <c r="R125" s="15"/>
      <c r="S125" s="12">
        <v>119</v>
      </c>
      <c r="T125" s="12">
        <v>2.5150000000000001</v>
      </c>
      <c r="U125" s="12">
        <v>28.7</v>
      </c>
      <c r="V125" s="12">
        <v>0.27850000000000003</v>
      </c>
      <c r="W125" s="14">
        <v>1.04E-2</v>
      </c>
      <c r="X125" s="14"/>
      <c r="AD125" s="12">
        <v>60</v>
      </c>
      <c r="AE125" s="12">
        <v>1.409</v>
      </c>
      <c r="AF125" s="12">
        <v>4554</v>
      </c>
    </row>
    <row r="126" spans="1:32">
      <c r="A126" s="12">
        <v>60</v>
      </c>
      <c r="B126" s="12">
        <v>2.528</v>
      </c>
      <c r="C126" s="16">
        <v>13.65</v>
      </c>
      <c r="J126" s="12">
        <v>61.5</v>
      </c>
      <c r="K126" s="12">
        <v>2.5840000000000001</v>
      </c>
      <c r="L126" s="12">
        <v>397</v>
      </c>
      <c r="N126" s="12">
        <v>120</v>
      </c>
      <c r="O126" s="12">
        <v>4.71</v>
      </c>
      <c r="P126" s="14">
        <v>0.13270000000000001</v>
      </c>
      <c r="Q126" s="15">
        <v>4.6676E-3</v>
      </c>
      <c r="R126" s="15"/>
      <c r="S126" s="12">
        <v>120</v>
      </c>
      <c r="T126" s="12">
        <v>2.536</v>
      </c>
      <c r="U126" s="12">
        <v>19.2</v>
      </c>
      <c r="V126" s="12">
        <v>0.22009999999999999</v>
      </c>
      <c r="W126" s="14">
        <v>1.47E-2</v>
      </c>
      <c r="X126" s="14"/>
      <c r="AD126" s="12">
        <v>60.5</v>
      </c>
      <c r="AE126" s="12">
        <v>1.4179999999999999</v>
      </c>
      <c r="AF126" s="12">
        <v>3276</v>
      </c>
    </row>
    <row r="127" spans="1:32">
      <c r="A127" s="12">
        <v>60.5</v>
      </c>
      <c r="B127" s="12">
        <v>2.5470000000000002</v>
      </c>
      <c r="C127" s="16">
        <v>12.15</v>
      </c>
      <c r="J127" s="12">
        <v>62</v>
      </c>
      <c r="K127" s="12">
        <v>2.6030000000000002</v>
      </c>
      <c r="L127" s="12">
        <v>403</v>
      </c>
      <c r="N127" s="12">
        <v>121</v>
      </c>
      <c r="O127" s="12">
        <v>4.7450000000000001</v>
      </c>
      <c r="P127" s="14">
        <v>0.1275</v>
      </c>
      <c r="Q127" s="15">
        <v>4.1542999999999997E-3</v>
      </c>
      <c r="R127" s="15"/>
      <c r="S127" s="12">
        <v>121</v>
      </c>
      <c r="T127" s="12">
        <v>2.556</v>
      </c>
      <c r="U127" s="12">
        <v>30.6</v>
      </c>
      <c r="V127" s="12">
        <v>0.24779999999999999</v>
      </c>
      <c r="W127" s="14">
        <v>1.03E-2</v>
      </c>
      <c r="X127" s="14"/>
      <c r="AD127" s="12">
        <v>61</v>
      </c>
      <c r="AE127" s="12">
        <v>1.427</v>
      </c>
      <c r="AF127" s="12">
        <v>2619</v>
      </c>
    </row>
    <row r="128" spans="1:32">
      <c r="A128" s="12">
        <v>61</v>
      </c>
      <c r="B128" s="12">
        <v>2.5659999999999998</v>
      </c>
      <c r="C128" s="16">
        <v>13.7</v>
      </c>
      <c r="J128" s="12">
        <v>62.5</v>
      </c>
      <c r="K128" s="12">
        <v>2.6219999999999999</v>
      </c>
      <c r="L128" s="12">
        <v>458</v>
      </c>
      <c r="N128" s="12">
        <v>122</v>
      </c>
      <c r="O128" s="12">
        <v>4.7789999999999999</v>
      </c>
      <c r="P128" s="14">
        <v>0.13420000000000001</v>
      </c>
      <c r="Q128" s="15">
        <v>4.4117999999999996E-3</v>
      </c>
      <c r="R128" s="15"/>
      <c r="S128" s="12">
        <v>122</v>
      </c>
      <c r="T128" s="12">
        <v>2.5760000000000001</v>
      </c>
      <c r="U128" s="12">
        <v>40.4</v>
      </c>
      <c r="V128" s="12">
        <v>0.21340000000000001</v>
      </c>
      <c r="W128" s="14">
        <v>1.2500000000000001E-2</v>
      </c>
      <c r="X128" s="14"/>
      <c r="AD128" s="12">
        <v>61.5</v>
      </c>
      <c r="AE128" s="12">
        <v>1.4350000000000001</v>
      </c>
      <c r="AF128" s="12">
        <v>1462</v>
      </c>
    </row>
    <row r="129" spans="1:32">
      <c r="A129" s="12">
        <v>61.5</v>
      </c>
      <c r="B129" s="12">
        <v>2.5840000000000001</v>
      </c>
      <c r="C129" s="16">
        <v>14</v>
      </c>
      <c r="J129" s="12">
        <v>63</v>
      </c>
      <c r="K129" s="12">
        <v>2.64</v>
      </c>
      <c r="L129" s="12">
        <v>466</v>
      </c>
      <c r="N129" s="12">
        <v>123</v>
      </c>
      <c r="O129" s="12">
        <v>4.8129999999999997</v>
      </c>
      <c r="P129" s="14">
        <v>0.15509999999999999</v>
      </c>
      <c r="Q129" s="15">
        <v>3.8706000000000001E-3</v>
      </c>
      <c r="R129" s="15"/>
      <c r="S129" s="12">
        <v>123</v>
      </c>
      <c r="T129" s="12">
        <v>2.597</v>
      </c>
      <c r="U129" s="12">
        <v>41.4</v>
      </c>
      <c r="V129" s="12">
        <v>0.24299999999999999</v>
      </c>
      <c r="W129" s="14">
        <v>9.9333000000000008E-3</v>
      </c>
      <c r="X129" s="14"/>
      <c r="AD129" s="12">
        <v>62</v>
      </c>
      <c r="AE129" s="12">
        <v>1.444</v>
      </c>
      <c r="AF129" s="12">
        <v>2166</v>
      </c>
    </row>
    <row r="130" spans="1:32">
      <c r="A130" s="12">
        <v>62</v>
      </c>
      <c r="B130" s="12">
        <v>2.6030000000000002</v>
      </c>
      <c r="C130" s="16">
        <v>11.9</v>
      </c>
      <c r="J130" s="12">
        <v>63.5</v>
      </c>
      <c r="K130" s="12">
        <v>2.6589999999999998</v>
      </c>
      <c r="L130" s="12">
        <v>586</v>
      </c>
      <c r="N130" s="12">
        <v>124</v>
      </c>
      <c r="O130" s="12">
        <v>4.8470000000000004</v>
      </c>
      <c r="P130" s="14">
        <v>0.129</v>
      </c>
      <c r="Q130" s="15">
        <v>4.7206000000000001E-3</v>
      </c>
      <c r="R130" s="15"/>
      <c r="S130" s="12">
        <v>124</v>
      </c>
      <c r="T130" s="12">
        <v>2.617</v>
      </c>
      <c r="U130" s="12">
        <v>35.1</v>
      </c>
      <c r="V130" s="12">
        <v>0.2535</v>
      </c>
      <c r="W130" s="14">
        <v>1.49E-2</v>
      </c>
      <c r="X130" s="14"/>
      <c r="AD130" s="12">
        <v>62.5</v>
      </c>
      <c r="AE130" s="12">
        <v>1.4530000000000001</v>
      </c>
      <c r="AF130" s="12">
        <v>3764</v>
      </c>
    </row>
    <row r="131" spans="1:32">
      <c r="A131" s="12">
        <v>62.5</v>
      </c>
      <c r="B131" s="12">
        <v>2.6219999999999999</v>
      </c>
      <c r="C131" s="16">
        <v>10.6</v>
      </c>
      <c r="J131" s="12">
        <v>64</v>
      </c>
      <c r="K131" s="12">
        <v>2.6779999999999999</v>
      </c>
      <c r="L131" s="12">
        <v>499</v>
      </c>
      <c r="N131" s="12">
        <v>125</v>
      </c>
      <c r="O131" s="12">
        <v>4.8810000000000002</v>
      </c>
      <c r="P131" s="14">
        <v>0.12479999999999999</v>
      </c>
      <c r="Q131" s="15">
        <v>5.3823999999999999E-3</v>
      </c>
      <c r="R131" s="15"/>
      <c r="S131" s="12">
        <v>125</v>
      </c>
      <c r="T131" s="12">
        <v>2.637</v>
      </c>
      <c r="U131" s="12">
        <v>29.1</v>
      </c>
      <c r="V131" s="12">
        <v>0.21560000000000001</v>
      </c>
      <c r="W131" s="14">
        <v>1.1599999999999999E-2</v>
      </c>
      <c r="X131" s="14"/>
      <c r="AD131" s="12">
        <v>63</v>
      </c>
      <c r="AE131" s="12">
        <v>1.462</v>
      </c>
      <c r="AF131" s="12">
        <v>4662</v>
      </c>
    </row>
    <row r="132" spans="1:32">
      <c r="A132" s="12">
        <v>63</v>
      </c>
      <c r="B132" s="12">
        <v>2.64</v>
      </c>
      <c r="C132" s="16">
        <v>11.55</v>
      </c>
      <c r="J132" s="12">
        <v>64.5</v>
      </c>
      <c r="K132" s="12">
        <v>2.6960000000000002</v>
      </c>
      <c r="L132" s="12">
        <v>455</v>
      </c>
      <c r="N132" s="12">
        <v>126</v>
      </c>
      <c r="O132" s="12">
        <v>4.915</v>
      </c>
      <c r="P132" s="14">
        <v>0.13070000000000001</v>
      </c>
      <c r="Q132" s="15">
        <v>4.8881999999999997E-3</v>
      </c>
      <c r="R132" s="15"/>
      <c r="S132" s="12">
        <v>126</v>
      </c>
      <c r="T132" s="12">
        <v>2.6579999999999999</v>
      </c>
      <c r="U132" s="12">
        <v>66.400000000000006</v>
      </c>
      <c r="V132" s="12">
        <v>0.23119999999999999</v>
      </c>
      <c r="W132" s="14">
        <v>1.8700000000000001E-2</v>
      </c>
      <c r="X132" s="14"/>
      <c r="AD132" s="12">
        <v>63.5</v>
      </c>
      <c r="AE132" s="12">
        <v>1.4710000000000001</v>
      </c>
      <c r="AF132" s="12">
        <v>3890</v>
      </c>
    </row>
    <row r="133" spans="1:32">
      <c r="A133" s="12">
        <v>63.5</v>
      </c>
      <c r="B133" s="12">
        <v>2.6589999999999998</v>
      </c>
      <c r="C133" s="16">
        <v>12.45</v>
      </c>
      <c r="J133" s="12">
        <v>65</v>
      </c>
      <c r="K133" s="12">
        <v>2.7149999999999999</v>
      </c>
      <c r="L133" s="12">
        <v>481</v>
      </c>
      <c r="N133" s="12">
        <v>127</v>
      </c>
      <c r="O133" s="12">
        <v>4.9480000000000004</v>
      </c>
      <c r="P133" s="14">
        <v>0.12820000000000001</v>
      </c>
      <c r="Q133" s="15">
        <v>5.0606000000000002E-3</v>
      </c>
      <c r="R133" s="15"/>
      <c r="S133" s="12">
        <v>127</v>
      </c>
      <c r="T133" s="12">
        <v>2.6779999999999999</v>
      </c>
      <c r="U133" s="12">
        <v>45</v>
      </c>
      <c r="V133" s="12">
        <v>0.21560000000000001</v>
      </c>
      <c r="W133" s="14">
        <v>2.2700000000000001E-2</v>
      </c>
      <c r="X133" s="14"/>
      <c r="AD133" s="12">
        <v>64</v>
      </c>
      <c r="AE133" s="12">
        <v>1.48</v>
      </c>
      <c r="AF133" s="12">
        <v>3509</v>
      </c>
    </row>
    <row r="134" spans="1:32">
      <c r="A134" s="12">
        <v>64</v>
      </c>
      <c r="B134" s="12">
        <v>2.6779999999999999</v>
      </c>
      <c r="C134" s="16">
        <v>13.45</v>
      </c>
      <c r="J134" s="12">
        <v>65.5</v>
      </c>
      <c r="K134" s="12">
        <v>2.734</v>
      </c>
      <c r="L134" s="12">
        <v>536</v>
      </c>
      <c r="N134" s="12">
        <v>128</v>
      </c>
      <c r="O134" s="12">
        <v>4.9820000000000002</v>
      </c>
      <c r="P134" s="14">
        <v>0.1268</v>
      </c>
      <c r="Q134" s="15">
        <v>4.6382000000000003E-3</v>
      </c>
      <c r="R134" s="15"/>
      <c r="S134" s="12">
        <v>128</v>
      </c>
      <c r="T134" s="12">
        <v>2.6989999999999998</v>
      </c>
      <c r="U134" s="12">
        <v>82.1</v>
      </c>
      <c r="V134" s="12">
        <v>0.2286</v>
      </c>
      <c r="W134" s="14">
        <v>3.0700000000000002E-2</v>
      </c>
      <c r="X134" s="14"/>
      <c r="AD134" s="12">
        <v>64.5</v>
      </c>
      <c r="AE134" s="12">
        <v>1.4890000000000001</v>
      </c>
      <c r="AF134" s="12">
        <v>3590</v>
      </c>
    </row>
    <row r="135" spans="1:32">
      <c r="A135" s="12">
        <v>64.5</v>
      </c>
      <c r="B135" s="12">
        <v>2.6960000000000002</v>
      </c>
      <c r="C135" s="16">
        <v>13.15</v>
      </c>
      <c r="J135" s="12">
        <v>66</v>
      </c>
      <c r="K135" s="12">
        <v>2.7519999999999998</v>
      </c>
      <c r="L135" s="12">
        <v>469</v>
      </c>
      <c r="N135" s="12">
        <v>129</v>
      </c>
      <c r="O135" s="12">
        <v>5.016</v>
      </c>
      <c r="P135" s="14">
        <v>0.1411</v>
      </c>
      <c r="Q135" s="15">
        <v>4.5147E-3</v>
      </c>
      <c r="R135" s="15"/>
      <c r="S135" s="12">
        <v>129</v>
      </c>
      <c r="T135" s="12">
        <v>2.7189999999999999</v>
      </c>
      <c r="U135" s="12">
        <v>144.1</v>
      </c>
      <c r="V135" s="12">
        <v>0.25790000000000002</v>
      </c>
      <c r="W135" s="14">
        <v>4.2700000000000002E-2</v>
      </c>
      <c r="X135" s="14"/>
      <c r="AD135" s="12">
        <v>65</v>
      </c>
      <c r="AE135" s="12">
        <v>1.4970000000000001</v>
      </c>
      <c r="AF135" s="12">
        <v>3205</v>
      </c>
    </row>
    <row r="136" spans="1:32">
      <c r="A136" s="12">
        <v>65</v>
      </c>
      <c r="B136" s="12">
        <v>2.7149999999999999</v>
      </c>
      <c r="C136" s="16">
        <v>11.05</v>
      </c>
      <c r="J136" s="12">
        <v>66.5</v>
      </c>
      <c r="K136" s="12">
        <v>2.7709999999999999</v>
      </c>
      <c r="L136" s="12">
        <v>595</v>
      </c>
      <c r="N136" s="12">
        <v>130</v>
      </c>
      <c r="O136" s="12">
        <v>5.0490000000000004</v>
      </c>
      <c r="P136" s="14">
        <v>0.1318</v>
      </c>
      <c r="Q136" s="15">
        <v>5.0152E-3</v>
      </c>
      <c r="R136" s="15"/>
      <c r="S136" s="12">
        <v>130</v>
      </c>
      <c r="T136" s="12">
        <v>2.74</v>
      </c>
      <c r="U136" s="12">
        <v>112.9</v>
      </c>
      <c r="V136" s="12">
        <v>0.2233</v>
      </c>
      <c r="W136" s="14">
        <v>2.23E-2</v>
      </c>
      <c r="X136" s="14"/>
      <c r="AD136" s="12">
        <v>65.5</v>
      </c>
      <c r="AE136" s="12">
        <v>1.506</v>
      </c>
      <c r="AF136" s="12">
        <v>3354</v>
      </c>
    </row>
    <row r="137" spans="1:32">
      <c r="A137" s="12">
        <v>65.5</v>
      </c>
      <c r="B137" s="12">
        <v>2.734</v>
      </c>
      <c r="C137" s="16">
        <v>9.65</v>
      </c>
      <c r="J137" s="12">
        <v>67</v>
      </c>
      <c r="K137" s="12">
        <v>2.79</v>
      </c>
      <c r="L137" s="12">
        <v>645</v>
      </c>
      <c r="N137" s="12">
        <v>131</v>
      </c>
      <c r="O137" s="12">
        <v>5.0830000000000002</v>
      </c>
      <c r="P137" s="14">
        <v>0.12570000000000001</v>
      </c>
      <c r="Q137" s="15">
        <v>4.6471000000000004E-3</v>
      </c>
      <c r="R137" s="15"/>
      <c r="S137" s="12">
        <v>131</v>
      </c>
      <c r="T137" s="12">
        <v>2.76</v>
      </c>
      <c r="U137" s="12">
        <v>69</v>
      </c>
      <c r="V137" s="12">
        <v>0.12429999999999999</v>
      </c>
      <c r="W137" s="14">
        <v>5.9700000000000003E-2</v>
      </c>
      <c r="X137" s="14"/>
      <c r="AD137" s="12">
        <v>66</v>
      </c>
      <c r="AE137" s="12">
        <v>1.5149999999999999</v>
      </c>
      <c r="AF137" s="12">
        <v>3145</v>
      </c>
    </row>
    <row r="138" spans="1:32">
      <c r="A138" s="12">
        <v>66</v>
      </c>
      <c r="B138" s="12">
        <v>2.7519999999999998</v>
      </c>
      <c r="C138" s="16">
        <v>10.25</v>
      </c>
      <c r="J138" s="12">
        <v>67.5</v>
      </c>
      <c r="K138" s="12">
        <v>2.8079999999999998</v>
      </c>
      <c r="L138" s="12">
        <v>518</v>
      </c>
      <c r="N138" s="12">
        <v>132</v>
      </c>
      <c r="O138" s="12">
        <v>5.117</v>
      </c>
      <c r="P138" s="14">
        <v>0.1221</v>
      </c>
      <c r="Q138" s="15">
        <v>4.9029E-3</v>
      </c>
      <c r="R138" s="15"/>
      <c r="S138" s="12">
        <v>132</v>
      </c>
      <c r="T138" s="12">
        <v>2.7810000000000001</v>
      </c>
      <c r="U138" s="12">
        <v>347.5</v>
      </c>
      <c r="V138" s="12">
        <v>0.31809999999999999</v>
      </c>
      <c r="W138" s="14">
        <v>1.4E-2</v>
      </c>
      <c r="X138" s="14"/>
      <c r="AD138" s="12">
        <v>66.5</v>
      </c>
      <c r="AE138" s="12">
        <v>1.524</v>
      </c>
      <c r="AF138" s="12">
        <v>3163</v>
      </c>
    </row>
    <row r="139" spans="1:32">
      <c r="A139" s="12">
        <v>66.5</v>
      </c>
      <c r="B139" s="12">
        <v>2.7709999999999999</v>
      </c>
      <c r="C139" s="16">
        <v>11.85</v>
      </c>
      <c r="J139" s="12">
        <v>68</v>
      </c>
      <c r="K139" s="12">
        <v>2.827</v>
      </c>
      <c r="L139" s="12">
        <v>512</v>
      </c>
      <c r="N139" s="12">
        <v>133</v>
      </c>
      <c r="O139" s="12">
        <v>5.15</v>
      </c>
      <c r="P139" s="14">
        <v>0.12720000000000001</v>
      </c>
      <c r="Q139" s="15">
        <v>5.1787999999999999E-3</v>
      </c>
      <c r="R139" s="15"/>
      <c r="S139" s="12">
        <v>133</v>
      </c>
      <c r="T139" s="12">
        <v>2.8010000000000002</v>
      </c>
      <c r="U139" s="12">
        <v>217.2</v>
      </c>
      <c r="V139" s="12">
        <v>0.2016</v>
      </c>
      <c r="W139" s="14">
        <v>2.7E-2</v>
      </c>
      <c r="X139" s="14"/>
      <c r="AD139" s="12">
        <v>67</v>
      </c>
      <c r="AE139" s="12">
        <v>1.5329999999999999</v>
      </c>
      <c r="AF139" s="12">
        <v>3427</v>
      </c>
    </row>
    <row r="140" spans="1:32">
      <c r="A140" s="12">
        <v>67</v>
      </c>
      <c r="B140" s="12">
        <v>2.79</v>
      </c>
      <c r="C140" s="16">
        <v>14</v>
      </c>
      <c r="J140" s="12">
        <v>68.5</v>
      </c>
      <c r="K140" s="12">
        <v>2.8460000000000001</v>
      </c>
      <c r="L140" s="12">
        <v>552</v>
      </c>
      <c r="N140" s="12">
        <v>134</v>
      </c>
      <c r="O140" s="12">
        <v>5.1829999999999998</v>
      </c>
      <c r="P140" s="14">
        <v>0.12790000000000001</v>
      </c>
      <c r="Q140" s="15">
        <v>5.4091E-3</v>
      </c>
      <c r="R140" s="15"/>
      <c r="S140" s="12">
        <v>134</v>
      </c>
      <c r="T140" s="12">
        <v>2.8220000000000001</v>
      </c>
      <c r="U140" s="12">
        <v>192.2</v>
      </c>
      <c r="V140" s="12">
        <v>0.1071</v>
      </c>
      <c r="W140" s="14">
        <v>3.73E-2</v>
      </c>
      <c r="X140" s="14"/>
      <c r="AD140" s="12">
        <v>67.5</v>
      </c>
      <c r="AE140" s="12">
        <v>1.542</v>
      </c>
      <c r="AF140" s="12">
        <v>3369</v>
      </c>
    </row>
    <row r="141" spans="1:32">
      <c r="A141" s="12">
        <v>67.5</v>
      </c>
      <c r="B141" s="12">
        <v>2.8079999999999998</v>
      </c>
      <c r="C141" s="16">
        <v>13.9</v>
      </c>
      <c r="J141" s="12">
        <v>69</v>
      </c>
      <c r="K141" s="12">
        <v>2.8639999999999999</v>
      </c>
      <c r="L141" s="12">
        <v>645</v>
      </c>
      <c r="N141" s="12">
        <v>135</v>
      </c>
      <c r="O141" s="12">
        <v>5.2169999999999996</v>
      </c>
      <c r="P141" s="14">
        <v>0.1216</v>
      </c>
      <c r="Q141" s="15">
        <v>5.0353000000000004E-3</v>
      </c>
      <c r="R141" s="15"/>
      <c r="S141" s="12">
        <v>135</v>
      </c>
      <c r="T141" s="12">
        <v>2.8420000000000001</v>
      </c>
      <c r="U141" s="12">
        <v>151.19999999999999</v>
      </c>
      <c r="V141" s="12">
        <v>0.1973</v>
      </c>
      <c r="W141" s="14">
        <v>2.29E-2</v>
      </c>
      <c r="X141" s="14"/>
      <c r="AD141" s="12">
        <v>68</v>
      </c>
      <c r="AE141" s="12">
        <v>1.5509999999999999</v>
      </c>
      <c r="AF141" s="12">
        <v>3070</v>
      </c>
    </row>
    <row r="142" spans="1:32">
      <c r="A142" s="12">
        <v>68</v>
      </c>
      <c r="B142" s="12">
        <v>2.827</v>
      </c>
      <c r="C142" s="16">
        <v>13.5</v>
      </c>
      <c r="J142" s="12">
        <v>69.5</v>
      </c>
      <c r="K142" s="12">
        <v>2.883</v>
      </c>
      <c r="L142" s="12">
        <v>571</v>
      </c>
      <c r="N142" s="12">
        <v>136</v>
      </c>
      <c r="O142" s="12">
        <v>5.25</v>
      </c>
      <c r="P142" s="14">
        <v>0.1336</v>
      </c>
      <c r="Q142" s="15">
        <v>4.9667000000000001E-3</v>
      </c>
      <c r="R142" s="15"/>
      <c r="S142" s="12">
        <v>136</v>
      </c>
      <c r="T142" s="12">
        <v>2.863</v>
      </c>
      <c r="U142" s="12">
        <v>163.69999999999999</v>
      </c>
      <c r="V142" s="12">
        <v>0.18429999999999999</v>
      </c>
      <c r="W142" s="14">
        <v>2.6100000000000002E-2</v>
      </c>
      <c r="X142" s="14"/>
      <c r="AD142" s="12">
        <v>68.5</v>
      </c>
      <c r="AE142" s="12">
        <v>1.56</v>
      </c>
      <c r="AF142" s="12">
        <v>2742</v>
      </c>
    </row>
    <row r="143" spans="1:32">
      <c r="A143" s="12">
        <v>68.5</v>
      </c>
      <c r="B143" s="12">
        <v>2.8460000000000001</v>
      </c>
      <c r="C143" s="16">
        <v>14.85</v>
      </c>
      <c r="J143" s="12">
        <v>70</v>
      </c>
      <c r="K143" s="12">
        <v>2.9020000000000001</v>
      </c>
      <c r="L143" s="12">
        <v>511</v>
      </c>
      <c r="N143" s="12">
        <v>137</v>
      </c>
      <c r="O143" s="12">
        <v>5.2839999999999998</v>
      </c>
      <c r="P143" s="14">
        <v>0.1308</v>
      </c>
      <c r="Q143" s="15">
        <v>4.9118E-3</v>
      </c>
      <c r="R143" s="15"/>
      <c r="S143" s="12">
        <v>137</v>
      </c>
      <c r="T143" s="12">
        <v>2.883</v>
      </c>
      <c r="U143" s="12">
        <v>133</v>
      </c>
      <c r="V143" s="12">
        <v>0.1963</v>
      </c>
      <c r="W143" s="14">
        <v>2.8500000000000001E-2</v>
      </c>
      <c r="X143" s="14"/>
      <c r="AD143" s="12">
        <v>69</v>
      </c>
      <c r="AE143" s="12">
        <v>1.569</v>
      </c>
      <c r="AF143" s="12">
        <v>2339</v>
      </c>
    </row>
    <row r="144" spans="1:32">
      <c r="A144" s="12">
        <v>69</v>
      </c>
      <c r="B144" s="12">
        <v>2.8639999999999999</v>
      </c>
      <c r="C144" s="16">
        <v>15.65</v>
      </c>
      <c r="J144" s="12">
        <v>70.5</v>
      </c>
      <c r="K144" s="12">
        <v>2.92</v>
      </c>
      <c r="L144" s="12">
        <v>444</v>
      </c>
      <c r="N144" s="12">
        <v>138</v>
      </c>
      <c r="O144" s="12">
        <v>5.3170000000000002</v>
      </c>
      <c r="P144" s="14">
        <v>0.14019999999999999</v>
      </c>
      <c r="Q144" s="15">
        <v>4.8303E-3</v>
      </c>
      <c r="R144" s="15"/>
      <c r="S144" s="12">
        <v>138</v>
      </c>
      <c r="T144" s="12">
        <v>2.9039999999999999</v>
      </c>
      <c r="U144" s="12">
        <v>127.1</v>
      </c>
      <c r="V144" s="12">
        <v>0.20399999999999999</v>
      </c>
      <c r="W144" s="14">
        <v>1.54E-2</v>
      </c>
      <c r="X144" s="14"/>
      <c r="AD144" s="12">
        <v>69.5</v>
      </c>
      <c r="AE144" s="12">
        <v>1.5780000000000001</v>
      </c>
      <c r="AF144" s="12">
        <v>1998</v>
      </c>
    </row>
    <row r="145" spans="1:32">
      <c r="A145" s="12">
        <v>69.5</v>
      </c>
      <c r="B145" s="12">
        <v>2.883</v>
      </c>
      <c r="C145" s="16">
        <v>14.4</v>
      </c>
      <c r="J145" s="12">
        <v>71</v>
      </c>
      <c r="K145" s="12">
        <v>2.9390000000000001</v>
      </c>
      <c r="L145" s="12">
        <v>498</v>
      </c>
      <c r="N145" s="12">
        <v>139</v>
      </c>
      <c r="O145" s="12">
        <v>5.351</v>
      </c>
      <c r="P145" s="14">
        <v>0.13220000000000001</v>
      </c>
      <c r="Q145" s="15">
        <v>4.7175999999999997E-3</v>
      </c>
      <c r="R145" s="15"/>
      <c r="S145" s="12">
        <v>139</v>
      </c>
      <c r="T145" s="12">
        <v>2.9239999999999999</v>
      </c>
      <c r="U145" s="12">
        <v>132.80000000000001</v>
      </c>
      <c r="V145" s="12">
        <v>0.12690000000000001</v>
      </c>
      <c r="W145" s="14">
        <v>3.78E-2</v>
      </c>
      <c r="X145" s="14"/>
      <c r="AD145" s="12">
        <v>70</v>
      </c>
      <c r="AE145" s="12">
        <v>1.5860000000000001</v>
      </c>
      <c r="AF145" s="12">
        <v>2208</v>
      </c>
    </row>
    <row r="146" spans="1:32">
      <c r="A146" s="12">
        <v>70</v>
      </c>
      <c r="B146" s="12">
        <v>2.9020000000000001</v>
      </c>
      <c r="C146" s="16">
        <v>12.9</v>
      </c>
      <c r="J146" s="12">
        <v>71.5</v>
      </c>
      <c r="K146" s="12">
        <v>2.9580000000000002</v>
      </c>
      <c r="L146" s="12">
        <v>462</v>
      </c>
      <c r="N146" s="12">
        <v>140</v>
      </c>
      <c r="O146" s="12">
        <v>5.3840000000000003</v>
      </c>
      <c r="P146" s="14">
        <v>0.1358</v>
      </c>
      <c r="Q146" s="15">
        <v>4.8636E-3</v>
      </c>
      <c r="R146" s="15"/>
      <c r="S146" s="12">
        <v>140</v>
      </c>
      <c r="T146" s="12">
        <v>2.944</v>
      </c>
      <c r="U146" s="12">
        <v>120.9</v>
      </c>
      <c r="V146" s="12">
        <v>7.5700000000000003E-2</v>
      </c>
      <c r="W146" s="14">
        <v>5.8999999999999997E-2</v>
      </c>
      <c r="X146" s="14"/>
      <c r="AD146" s="12">
        <v>70.5</v>
      </c>
      <c r="AE146" s="12">
        <v>1.595</v>
      </c>
      <c r="AF146" s="12">
        <v>2128</v>
      </c>
    </row>
    <row r="147" spans="1:32">
      <c r="A147" s="12">
        <v>70.5</v>
      </c>
      <c r="B147" s="12">
        <v>2.92</v>
      </c>
      <c r="C147" s="16">
        <v>12.5</v>
      </c>
      <c r="J147" s="12">
        <v>72</v>
      </c>
      <c r="K147" s="12">
        <v>2.9769999999999999</v>
      </c>
      <c r="L147" s="12">
        <v>454</v>
      </c>
      <c r="N147" s="12">
        <v>141</v>
      </c>
      <c r="O147" s="12">
        <v>5.4169999999999998</v>
      </c>
      <c r="P147" s="14">
        <v>0.13469999999999999</v>
      </c>
      <c r="Q147" s="15">
        <v>4.8636E-3</v>
      </c>
      <c r="R147" s="15"/>
      <c r="S147" s="12">
        <v>141</v>
      </c>
      <c r="T147" s="12">
        <v>2.9649999999999999</v>
      </c>
      <c r="U147" s="12">
        <v>93.1</v>
      </c>
      <c r="V147" s="12">
        <v>9.9900000000000003E-2</v>
      </c>
      <c r="W147" s="14">
        <v>4.53E-2</v>
      </c>
      <c r="X147" s="14"/>
      <c r="AD147" s="12">
        <v>71</v>
      </c>
      <c r="AE147" s="12">
        <v>1.6040000000000001</v>
      </c>
      <c r="AF147" s="12">
        <v>1486</v>
      </c>
    </row>
    <row r="148" spans="1:32">
      <c r="A148" s="12">
        <v>71</v>
      </c>
      <c r="B148" s="12">
        <v>2.9390000000000001</v>
      </c>
      <c r="C148" s="16">
        <v>11.4</v>
      </c>
      <c r="J148" s="12">
        <v>72.5</v>
      </c>
      <c r="K148" s="12">
        <v>2.9950000000000001</v>
      </c>
      <c r="L148" s="12">
        <v>621</v>
      </c>
      <c r="N148" s="12">
        <v>142</v>
      </c>
      <c r="O148" s="12">
        <v>5.4509999999999996</v>
      </c>
      <c r="P148" s="14">
        <v>0.12759999999999999</v>
      </c>
      <c r="Q148" s="15">
        <v>4.7324000000000003E-3</v>
      </c>
      <c r="R148" s="15"/>
      <c r="S148" s="12">
        <v>142</v>
      </c>
      <c r="T148" s="12">
        <v>2.9849999999999999</v>
      </c>
      <c r="U148" s="12">
        <v>25.5</v>
      </c>
      <c r="V148" s="12">
        <v>0.21179999999999999</v>
      </c>
      <c r="W148" s="14">
        <v>2.4400000000000002E-2</v>
      </c>
      <c r="X148" s="14"/>
      <c r="AD148" s="12">
        <v>71.5</v>
      </c>
      <c r="AE148" s="12">
        <v>1.613</v>
      </c>
      <c r="AF148" s="12">
        <v>821</v>
      </c>
    </row>
    <row r="149" spans="1:32">
      <c r="A149" s="12">
        <v>71.5</v>
      </c>
      <c r="B149" s="12">
        <v>2.9580000000000002</v>
      </c>
      <c r="C149" s="16">
        <v>11.35</v>
      </c>
      <c r="J149" s="12">
        <v>73</v>
      </c>
      <c r="K149" s="12">
        <v>3.0139999999999998</v>
      </c>
      <c r="L149" s="12">
        <v>449</v>
      </c>
      <c r="N149" s="12">
        <v>143</v>
      </c>
      <c r="O149" s="12">
        <v>5.484</v>
      </c>
      <c r="P149" s="14">
        <v>0.14460000000000001</v>
      </c>
      <c r="Q149" s="15">
        <v>4.5484999999999996E-3</v>
      </c>
      <c r="R149" s="15"/>
      <c r="S149" s="12">
        <v>143</v>
      </c>
      <c r="T149" s="12">
        <v>3.0059999999999998</v>
      </c>
      <c r="U149" s="12">
        <v>118.1</v>
      </c>
      <c r="V149" s="12">
        <v>0.25169999999999998</v>
      </c>
      <c r="W149" s="14">
        <v>1.11E-2</v>
      </c>
      <c r="X149" s="14"/>
      <c r="AD149" s="12">
        <v>72</v>
      </c>
      <c r="AE149" s="12">
        <v>1.6220000000000001</v>
      </c>
      <c r="AF149" s="12">
        <v>1020</v>
      </c>
    </row>
    <row r="150" spans="1:32">
      <c r="A150" s="12">
        <v>72</v>
      </c>
      <c r="B150" s="12">
        <v>2.9769999999999999</v>
      </c>
      <c r="C150" s="16">
        <v>12.55</v>
      </c>
      <c r="J150" s="12">
        <v>73.5</v>
      </c>
      <c r="K150" s="12">
        <v>3.0329999999999999</v>
      </c>
      <c r="L150" s="12">
        <v>392</v>
      </c>
      <c r="N150" s="12">
        <v>144</v>
      </c>
      <c r="O150" s="12">
        <v>5.5179999999999998</v>
      </c>
      <c r="P150" s="14">
        <v>0.13400000000000001</v>
      </c>
      <c r="Q150" s="15">
        <v>4.5999999999999999E-3</v>
      </c>
      <c r="R150" s="15"/>
      <c r="S150" s="12">
        <v>144</v>
      </c>
      <c r="T150" s="12">
        <v>3.0259999999999998</v>
      </c>
      <c r="U150" s="12">
        <v>27.1</v>
      </c>
      <c r="V150" s="12">
        <v>0.2477</v>
      </c>
      <c r="W150" s="14">
        <v>1.11E-2</v>
      </c>
      <c r="X150" s="14"/>
      <c r="AD150" s="12">
        <v>72.5</v>
      </c>
      <c r="AE150" s="12">
        <v>1.631</v>
      </c>
      <c r="AF150" s="12">
        <v>1573</v>
      </c>
    </row>
    <row r="151" spans="1:32">
      <c r="A151" s="12">
        <v>72.5</v>
      </c>
      <c r="B151" s="12">
        <v>2.9950000000000001</v>
      </c>
      <c r="C151" s="16">
        <v>12.3</v>
      </c>
      <c r="J151" s="12">
        <v>74</v>
      </c>
      <c r="K151" s="12">
        <v>3.0510000000000002</v>
      </c>
      <c r="L151" s="12">
        <v>470</v>
      </c>
      <c r="N151" s="12">
        <v>145</v>
      </c>
      <c r="O151" s="12">
        <v>5.5510000000000002</v>
      </c>
      <c r="P151" s="14">
        <v>0.13200000000000001</v>
      </c>
      <c r="Q151" s="15">
        <v>4.6879000000000001E-3</v>
      </c>
      <c r="R151" s="15"/>
      <c r="S151" s="12">
        <v>145</v>
      </c>
      <c r="T151" s="12">
        <v>3.0459999999999998</v>
      </c>
      <c r="U151" s="12">
        <v>37.200000000000003</v>
      </c>
      <c r="V151" s="12">
        <v>0.26850000000000002</v>
      </c>
      <c r="W151" s="14">
        <v>1.41E-2</v>
      </c>
      <c r="X151" s="14"/>
      <c r="AD151" s="12">
        <v>73</v>
      </c>
      <c r="AE151" s="12">
        <v>1.64</v>
      </c>
      <c r="AF151" s="12">
        <v>1444</v>
      </c>
    </row>
    <row r="152" spans="1:32">
      <c r="A152" s="12">
        <v>73</v>
      </c>
      <c r="B152" s="12">
        <v>3.0139999999999998</v>
      </c>
      <c r="C152" s="16">
        <v>10.7</v>
      </c>
      <c r="J152" s="12">
        <v>74.5</v>
      </c>
      <c r="K152" s="12">
        <v>3.07</v>
      </c>
      <c r="L152" s="12">
        <v>485</v>
      </c>
      <c r="N152" s="12">
        <v>146</v>
      </c>
      <c r="O152" s="12">
        <v>5.585</v>
      </c>
      <c r="P152" s="14">
        <v>0.12720000000000001</v>
      </c>
      <c r="Q152" s="15">
        <v>4.5147E-3</v>
      </c>
      <c r="R152" s="15"/>
      <c r="S152" s="12">
        <v>146</v>
      </c>
      <c r="T152" s="12">
        <v>3.0670000000000002</v>
      </c>
      <c r="U152" s="12">
        <v>91.9</v>
      </c>
      <c r="V152" s="12">
        <v>6.3899999999999998E-2</v>
      </c>
      <c r="W152" s="14">
        <v>4.3799999999999999E-2</v>
      </c>
      <c r="X152" s="14"/>
      <c r="AD152" s="12">
        <v>73.5</v>
      </c>
      <c r="AE152" s="12">
        <v>1.649</v>
      </c>
      <c r="AF152" s="12">
        <v>2025</v>
      </c>
    </row>
    <row r="153" spans="1:32">
      <c r="A153" s="12">
        <v>73.5</v>
      </c>
      <c r="B153" s="12">
        <v>3.0329999999999999</v>
      </c>
      <c r="C153" s="16">
        <v>10.050000000000001</v>
      </c>
      <c r="J153" s="12">
        <v>75</v>
      </c>
      <c r="K153" s="12">
        <v>3.089</v>
      </c>
      <c r="L153" s="12">
        <v>450</v>
      </c>
      <c r="N153" s="12">
        <v>147</v>
      </c>
      <c r="O153" s="12">
        <v>5.6189999999999998</v>
      </c>
      <c r="P153" s="14">
        <v>0.1273</v>
      </c>
      <c r="Q153" s="15">
        <v>4.4911999999999999E-3</v>
      </c>
      <c r="R153" s="15"/>
      <c r="S153" s="12">
        <v>147</v>
      </c>
      <c r="T153" s="12">
        <v>3.0870000000000002</v>
      </c>
      <c r="U153" s="12">
        <v>217.2</v>
      </c>
      <c r="V153" s="12">
        <v>7.6200000000000004E-2</v>
      </c>
      <c r="W153" s="14">
        <v>5.0099999999999999E-2</v>
      </c>
      <c r="X153" s="14"/>
      <c r="AD153" s="12">
        <v>74</v>
      </c>
      <c r="AE153" s="12">
        <v>1.6579999999999999</v>
      </c>
      <c r="AF153" s="12">
        <v>1809</v>
      </c>
    </row>
    <row r="154" spans="1:32">
      <c r="A154" s="12">
        <v>74</v>
      </c>
      <c r="B154" s="12">
        <v>3.0510000000000002</v>
      </c>
      <c r="C154" s="16">
        <v>10.1</v>
      </c>
      <c r="J154" s="12">
        <v>75.5</v>
      </c>
      <c r="K154" s="12">
        <v>3.1070000000000002</v>
      </c>
      <c r="L154" s="12">
        <v>510</v>
      </c>
      <c r="N154" s="12">
        <v>148</v>
      </c>
      <c r="O154" s="12">
        <v>5.6529999999999996</v>
      </c>
      <c r="P154" s="14">
        <v>0.12909999999999999</v>
      </c>
      <c r="Q154" s="15">
        <v>4.6588000000000003E-3</v>
      </c>
      <c r="R154" s="15"/>
      <c r="S154" s="12">
        <v>148</v>
      </c>
      <c r="T154" s="12">
        <v>3.1070000000000002</v>
      </c>
      <c r="U154" s="12">
        <v>193</v>
      </c>
      <c r="V154" s="12">
        <v>0.23910000000000001</v>
      </c>
      <c r="W154" s="14">
        <v>3.0200000000000001E-2</v>
      </c>
      <c r="X154" s="14"/>
      <c r="AD154" s="12">
        <v>74.5</v>
      </c>
      <c r="AE154" s="12">
        <v>1.667</v>
      </c>
      <c r="AF154" s="12">
        <v>1828</v>
      </c>
    </row>
    <row r="155" spans="1:32">
      <c r="A155" s="12">
        <v>74.5</v>
      </c>
      <c r="B155" s="12">
        <v>3.07</v>
      </c>
      <c r="C155" s="16">
        <v>10.45</v>
      </c>
      <c r="J155" s="12">
        <v>76</v>
      </c>
      <c r="K155" s="12">
        <v>3.1259999999999999</v>
      </c>
      <c r="L155" s="12">
        <v>429</v>
      </c>
      <c r="N155" s="12">
        <v>149</v>
      </c>
      <c r="O155" s="12">
        <v>5.6859999999999999</v>
      </c>
      <c r="P155" s="14">
        <v>0.12870000000000001</v>
      </c>
      <c r="Q155" s="15">
        <v>4.8060999999999998E-3</v>
      </c>
      <c r="R155" s="15"/>
      <c r="S155" s="12">
        <v>149</v>
      </c>
      <c r="T155" s="12">
        <v>3.1280000000000001</v>
      </c>
      <c r="U155" s="12">
        <v>95.7</v>
      </c>
      <c r="V155" s="12">
        <v>0.1875</v>
      </c>
      <c r="W155" s="14">
        <v>1.84E-2</v>
      </c>
      <c r="X155" s="14"/>
      <c r="AD155" s="12">
        <v>75</v>
      </c>
      <c r="AE155" s="12">
        <v>1.6759999999999999</v>
      </c>
      <c r="AF155" s="12">
        <v>914</v>
      </c>
    </row>
    <row r="156" spans="1:32">
      <c r="A156" s="12">
        <v>75</v>
      </c>
      <c r="B156" s="12">
        <v>3.089</v>
      </c>
      <c r="C156" s="16">
        <v>10.55</v>
      </c>
      <c r="J156" s="12">
        <v>76.5</v>
      </c>
      <c r="K156" s="12">
        <v>3.1440000000000001</v>
      </c>
      <c r="L156" s="12">
        <v>503</v>
      </c>
      <c r="N156" s="12">
        <v>150</v>
      </c>
      <c r="O156" s="12">
        <v>5.72</v>
      </c>
      <c r="P156" s="14">
        <v>0.128</v>
      </c>
      <c r="Q156" s="15">
        <v>3.8676000000000001E-3</v>
      </c>
      <c r="R156" s="15"/>
      <c r="S156" s="12">
        <v>150</v>
      </c>
      <c r="T156" s="12">
        <v>3.1480000000000001</v>
      </c>
      <c r="U156" s="12">
        <v>118.1</v>
      </c>
      <c r="V156" s="12">
        <v>0.26090000000000002</v>
      </c>
      <c r="W156" s="14">
        <v>1.1599999999999999E-2</v>
      </c>
      <c r="X156" s="14"/>
      <c r="AD156" s="12">
        <v>75.5</v>
      </c>
      <c r="AE156" s="12">
        <v>1.6850000000000001</v>
      </c>
      <c r="AF156" s="12">
        <v>1835</v>
      </c>
    </row>
    <row r="157" spans="1:32">
      <c r="A157" s="12">
        <v>75.5</v>
      </c>
      <c r="B157" s="12">
        <v>3.1070000000000002</v>
      </c>
      <c r="C157" s="16">
        <v>11</v>
      </c>
      <c r="J157" s="12">
        <v>77</v>
      </c>
      <c r="K157" s="12">
        <v>3.1629999999999998</v>
      </c>
      <c r="L157" s="12">
        <v>512</v>
      </c>
      <c r="N157" s="12">
        <v>151</v>
      </c>
      <c r="O157" s="12">
        <v>5.7539999999999996</v>
      </c>
      <c r="P157" s="14">
        <v>0.13059999999999999</v>
      </c>
      <c r="Q157" s="15">
        <v>4.2471000000000002E-3</v>
      </c>
      <c r="R157" s="15"/>
      <c r="S157" s="12">
        <v>151</v>
      </c>
      <c r="T157" s="12">
        <v>3.1680000000000001</v>
      </c>
      <c r="U157" s="12">
        <v>86.3</v>
      </c>
      <c r="V157" s="12">
        <v>0.2707</v>
      </c>
      <c r="W157" s="14">
        <v>1.46E-2</v>
      </c>
      <c r="X157" s="14"/>
      <c r="AD157" s="12">
        <v>76</v>
      </c>
      <c r="AE157" s="12">
        <v>1.694</v>
      </c>
      <c r="AF157" s="12">
        <v>1699</v>
      </c>
    </row>
    <row r="158" spans="1:32">
      <c r="A158" s="12">
        <v>76</v>
      </c>
      <c r="B158" s="12">
        <v>3.1259999999999999</v>
      </c>
      <c r="C158" s="16">
        <v>11</v>
      </c>
      <c r="J158" s="12">
        <v>77.5</v>
      </c>
      <c r="K158" s="12">
        <v>3.1819999999999999</v>
      </c>
      <c r="L158" s="12">
        <v>455</v>
      </c>
      <c r="N158" s="12">
        <v>152</v>
      </c>
      <c r="O158" s="12">
        <v>5.7880000000000003</v>
      </c>
      <c r="P158" s="14">
        <v>0.12770000000000001</v>
      </c>
      <c r="Q158" s="15">
        <v>4.2205999999999997E-3</v>
      </c>
      <c r="R158" s="15"/>
      <c r="S158" s="12">
        <v>152</v>
      </c>
      <c r="T158" s="12">
        <v>3.1880000000000002</v>
      </c>
      <c r="U158" s="12">
        <v>67.7</v>
      </c>
      <c r="V158" s="12">
        <v>0.23680000000000001</v>
      </c>
      <c r="W158" s="14">
        <v>2.2200000000000001E-2</v>
      </c>
      <c r="X158" s="14"/>
      <c r="AD158" s="12">
        <v>76.5</v>
      </c>
      <c r="AE158" s="12">
        <v>1.7030000000000001</v>
      </c>
      <c r="AF158" s="12">
        <v>1317</v>
      </c>
    </row>
    <row r="159" spans="1:32">
      <c r="A159" s="12">
        <v>76.5</v>
      </c>
      <c r="B159" s="12">
        <v>3.1440000000000001</v>
      </c>
      <c r="C159" s="16">
        <v>10.95</v>
      </c>
      <c r="J159" s="12">
        <v>78</v>
      </c>
      <c r="K159" s="12">
        <v>3.2</v>
      </c>
      <c r="L159" s="12">
        <v>501</v>
      </c>
      <c r="N159" s="12">
        <v>153</v>
      </c>
      <c r="O159" s="12">
        <v>5.8220000000000001</v>
      </c>
      <c r="P159" s="14">
        <v>0.13800000000000001</v>
      </c>
      <c r="Q159" s="15">
        <v>3.0734999999999998E-3</v>
      </c>
      <c r="R159" s="15"/>
      <c r="S159" s="12">
        <v>153</v>
      </c>
      <c r="T159" s="12">
        <v>3.2080000000000002</v>
      </c>
      <c r="U159" s="12">
        <v>82.5</v>
      </c>
      <c r="V159" s="12">
        <v>0.217</v>
      </c>
      <c r="W159" s="14">
        <v>2.1700000000000001E-2</v>
      </c>
      <c r="X159" s="14"/>
      <c r="AD159" s="12">
        <v>77</v>
      </c>
      <c r="AE159" s="12">
        <v>1.712</v>
      </c>
      <c r="AF159" s="12">
        <v>1769</v>
      </c>
    </row>
    <row r="160" spans="1:32">
      <c r="A160" s="12">
        <v>77</v>
      </c>
      <c r="B160" s="12">
        <v>3.1629999999999998</v>
      </c>
      <c r="C160" s="16">
        <v>11.15</v>
      </c>
      <c r="J160" s="12">
        <v>78.5</v>
      </c>
      <c r="K160" s="12">
        <v>3.2189999999999999</v>
      </c>
      <c r="L160" s="12">
        <v>460</v>
      </c>
      <c r="N160" s="12">
        <v>154</v>
      </c>
      <c r="O160" s="12">
        <v>5.8570000000000002</v>
      </c>
      <c r="P160" s="14">
        <v>0.11899999999999999</v>
      </c>
      <c r="Q160" s="15">
        <v>4.5028999999999998E-3</v>
      </c>
      <c r="R160" s="15"/>
      <c r="S160" s="12">
        <v>154</v>
      </c>
      <c r="T160" s="12">
        <v>3.2280000000000002</v>
      </c>
      <c r="U160" s="12">
        <v>136.80000000000001</v>
      </c>
      <c r="V160" s="12">
        <v>0.16739999999999999</v>
      </c>
      <c r="W160" s="14">
        <v>2.81E-2</v>
      </c>
      <c r="X160" s="14"/>
      <c r="AD160" s="12">
        <v>77.5</v>
      </c>
      <c r="AE160" s="12">
        <v>1.722</v>
      </c>
      <c r="AF160" s="12">
        <v>2206</v>
      </c>
    </row>
    <row r="161" spans="1:32">
      <c r="A161" s="12">
        <v>77.5</v>
      </c>
      <c r="B161" s="12">
        <v>3.1819999999999999</v>
      </c>
      <c r="C161" s="16">
        <v>10.55</v>
      </c>
      <c r="J161" s="12">
        <v>79</v>
      </c>
      <c r="K161" s="12">
        <v>3.238</v>
      </c>
      <c r="L161" s="12">
        <v>489</v>
      </c>
      <c r="N161" s="12">
        <v>155</v>
      </c>
      <c r="O161" s="12">
        <v>5.891</v>
      </c>
      <c r="P161" s="14">
        <v>0.1157</v>
      </c>
      <c r="Q161" s="15">
        <v>4.5675999999999998E-3</v>
      </c>
      <c r="R161" s="15"/>
      <c r="S161" s="12">
        <v>155</v>
      </c>
      <c r="T161" s="12">
        <v>3.2480000000000002</v>
      </c>
      <c r="U161" s="12">
        <v>59.9</v>
      </c>
      <c r="V161" s="12">
        <v>0.2792</v>
      </c>
      <c r="W161" s="14">
        <v>2.0500000000000001E-2</v>
      </c>
      <c r="X161" s="14"/>
      <c r="AD161" s="12">
        <v>78</v>
      </c>
      <c r="AE161" s="12">
        <v>1.7310000000000001</v>
      </c>
      <c r="AF161" s="12">
        <v>1882</v>
      </c>
    </row>
    <row r="162" spans="1:32">
      <c r="A162" s="12">
        <v>78</v>
      </c>
      <c r="B162" s="12">
        <v>3.2</v>
      </c>
      <c r="C162" s="16">
        <v>9.65</v>
      </c>
      <c r="J162" s="12">
        <v>79.5</v>
      </c>
      <c r="K162" s="12">
        <v>3.2559999999999998</v>
      </c>
      <c r="L162" s="12">
        <v>434</v>
      </c>
      <c r="N162" s="12">
        <v>156</v>
      </c>
      <c r="O162" s="12">
        <v>5.9260000000000002</v>
      </c>
      <c r="P162" s="14">
        <v>0.1164</v>
      </c>
      <c r="Q162" s="15">
        <v>4.6056999999999999E-3</v>
      </c>
      <c r="R162" s="15"/>
      <c r="S162" s="12">
        <v>156</v>
      </c>
      <c r="T162" s="12">
        <v>3.2679999999999998</v>
      </c>
      <c r="U162" s="12">
        <v>38</v>
      </c>
      <c r="V162" s="12">
        <v>0.2742</v>
      </c>
      <c r="W162" s="14">
        <v>1.12E-2</v>
      </c>
      <c r="X162" s="14"/>
      <c r="AD162" s="12">
        <v>78.5</v>
      </c>
      <c r="AE162" s="12">
        <v>1.74</v>
      </c>
      <c r="AF162" s="12">
        <v>2013</v>
      </c>
    </row>
    <row r="163" spans="1:32">
      <c r="A163" s="12">
        <v>78.5</v>
      </c>
      <c r="B163" s="12">
        <v>3.2189999999999999</v>
      </c>
      <c r="C163" s="16">
        <v>10.3</v>
      </c>
      <c r="J163" s="12">
        <v>80</v>
      </c>
      <c r="K163" s="12">
        <v>3.2749999999999999</v>
      </c>
      <c r="L163" s="12">
        <v>401</v>
      </c>
      <c r="N163" s="12">
        <v>157</v>
      </c>
      <c r="O163" s="12">
        <v>5.96</v>
      </c>
      <c r="P163" s="14">
        <v>0.1258</v>
      </c>
      <c r="Q163" s="15">
        <v>4.4647000000000003E-3</v>
      </c>
      <c r="R163" s="15"/>
      <c r="S163" s="12">
        <v>157</v>
      </c>
      <c r="T163" s="12">
        <v>3.2879999999999998</v>
      </c>
      <c r="U163" s="12">
        <v>38.299999999999997</v>
      </c>
      <c r="V163" s="12">
        <v>0.31340000000000001</v>
      </c>
      <c r="W163" s="14">
        <v>1.6400000000000001E-2</v>
      </c>
      <c r="X163" s="14"/>
      <c r="AD163" s="12">
        <v>79</v>
      </c>
      <c r="AE163" s="12">
        <v>1.7490000000000001</v>
      </c>
      <c r="AF163" s="12">
        <v>2667</v>
      </c>
    </row>
    <row r="164" spans="1:32">
      <c r="A164" s="12">
        <v>79</v>
      </c>
      <c r="B164" s="12">
        <v>3.238</v>
      </c>
      <c r="C164" s="16">
        <v>11.25</v>
      </c>
      <c r="J164" s="12">
        <v>80.5</v>
      </c>
      <c r="K164" s="12">
        <v>3.2930000000000001</v>
      </c>
      <c r="L164" s="12">
        <v>422</v>
      </c>
      <c r="N164" s="12">
        <v>158</v>
      </c>
      <c r="O164" s="12">
        <v>5.9950000000000001</v>
      </c>
      <c r="P164" s="14">
        <v>0.12</v>
      </c>
      <c r="Q164" s="15">
        <v>4.5342999999999998E-3</v>
      </c>
      <c r="R164" s="15"/>
      <c r="S164" s="12">
        <v>158</v>
      </c>
      <c r="T164" s="12">
        <v>3.3069999999999999</v>
      </c>
      <c r="U164" s="12">
        <v>32</v>
      </c>
      <c r="V164" s="12">
        <v>0.28920000000000001</v>
      </c>
      <c r="W164" s="14">
        <v>1.0699999999999999E-2</v>
      </c>
      <c r="X164" s="14"/>
      <c r="AD164" s="12">
        <v>79.5</v>
      </c>
      <c r="AE164" s="12">
        <v>1.758</v>
      </c>
      <c r="AF164" s="12">
        <v>1467</v>
      </c>
    </row>
    <row r="165" spans="1:32">
      <c r="A165" s="12">
        <v>79.5</v>
      </c>
      <c r="B165" s="12">
        <v>3.2559999999999998</v>
      </c>
      <c r="C165" s="16">
        <v>11.45</v>
      </c>
      <c r="J165" s="12">
        <v>81</v>
      </c>
      <c r="K165" s="12">
        <v>3.3119999999999998</v>
      </c>
      <c r="L165" s="12">
        <v>408</v>
      </c>
      <c r="N165" s="12">
        <v>159</v>
      </c>
      <c r="O165" s="12">
        <v>6.03</v>
      </c>
      <c r="P165" s="14">
        <v>0.11409999999999999</v>
      </c>
      <c r="Q165" s="15">
        <v>4.6313999999999999E-3</v>
      </c>
      <c r="R165" s="15"/>
      <c r="S165" s="12">
        <v>159</v>
      </c>
      <c r="T165" s="12">
        <v>3.327</v>
      </c>
      <c r="U165" s="12">
        <v>45.1</v>
      </c>
      <c r="V165" s="12">
        <v>0.25919999999999999</v>
      </c>
      <c r="W165" s="14">
        <v>2.5700000000000001E-2</v>
      </c>
      <c r="X165" s="14"/>
      <c r="AD165" s="12">
        <v>80</v>
      </c>
      <c r="AE165" s="12">
        <v>1.7669999999999999</v>
      </c>
      <c r="AF165" s="12">
        <v>1736</v>
      </c>
    </row>
    <row r="166" spans="1:32">
      <c r="A166" s="12">
        <v>80</v>
      </c>
      <c r="B166" s="12">
        <v>3.2749999999999999</v>
      </c>
      <c r="C166" s="16">
        <v>10.9</v>
      </c>
      <c r="J166" s="12">
        <v>81.5</v>
      </c>
      <c r="K166" s="12">
        <v>3.33</v>
      </c>
      <c r="L166" s="12">
        <v>396</v>
      </c>
      <c r="N166" s="12">
        <v>160</v>
      </c>
      <c r="O166" s="12">
        <v>6.0650000000000004</v>
      </c>
      <c r="P166" s="14">
        <v>0.122</v>
      </c>
      <c r="Q166" s="15">
        <v>4.2285999999999999E-3</v>
      </c>
      <c r="R166" s="15"/>
      <c r="S166" s="12">
        <v>160</v>
      </c>
      <c r="T166" s="12">
        <v>3.347</v>
      </c>
      <c r="U166" s="12">
        <v>54</v>
      </c>
      <c r="V166" s="12">
        <v>0.23039999999999999</v>
      </c>
      <c r="W166" s="14">
        <v>2.8299999999999999E-2</v>
      </c>
      <c r="X166" s="14"/>
      <c r="AD166" s="12">
        <v>80.5</v>
      </c>
      <c r="AE166" s="12">
        <v>1.776</v>
      </c>
      <c r="AF166" s="12">
        <v>1559</v>
      </c>
    </row>
    <row r="167" spans="1:32">
      <c r="A167" s="12">
        <v>80.5</v>
      </c>
      <c r="B167" s="12">
        <v>3.2930000000000001</v>
      </c>
      <c r="C167" s="16">
        <v>9.9499999999999993</v>
      </c>
      <c r="J167" s="12">
        <v>82</v>
      </c>
      <c r="K167" s="12">
        <v>3.3490000000000002</v>
      </c>
      <c r="L167" s="12">
        <v>411</v>
      </c>
      <c r="N167" s="12">
        <v>161</v>
      </c>
      <c r="O167" s="12">
        <v>6.1</v>
      </c>
      <c r="P167" s="14">
        <v>0.1216</v>
      </c>
      <c r="Q167" s="15">
        <v>4.6286000000000001E-3</v>
      </c>
      <c r="R167" s="15"/>
      <c r="S167" s="12">
        <v>161</v>
      </c>
      <c r="T167" s="12">
        <v>3.3660000000000001</v>
      </c>
      <c r="U167" s="12">
        <v>104</v>
      </c>
      <c r="V167" s="12">
        <v>0.2127</v>
      </c>
      <c r="W167" s="14">
        <v>3.5499999999999997E-2</v>
      </c>
      <c r="X167" s="14"/>
      <c r="AD167" s="12">
        <v>81</v>
      </c>
      <c r="AE167" s="12">
        <v>1.7849999999999999</v>
      </c>
      <c r="AF167" s="12">
        <v>1685</v>
      </c>
    </row>
    <row r="168" spans="1:32">
      <c r="A168" s="12">
        <v>81</v>
      </c>
      <c r="B168" s="12">
        <v>3.3119999999999998</v>
      </c>
      <c r="C168" s="16">
        <v>9.9</v>
      </c>
      <c r="J168" s="12">
        <v>82.5</v>
      </c>
      <c r="K168" s="12">
        <v>3.367</v>
      </c>
      <c r="L168" s="12">
        <v>439</v>
      </c>
      <c r="N168" s="12">
        <v>162</v>
      </c>
      <c r="O168" s="12">
        <v>6.1349999999999998</v>
      </c>
      <c r="P168" s="14">
        <v>0.124</v>
      </c>
      <c r="Q168" s="15">
        <v>4.5228999999999998E-3</v>
      </c>
      <c r="R168" s="15"/>
      <c r="S168" s="12">
        <v>162</v>
      </c>
      <c r="T168" s="12">
        <v>3.3860000000000001</v>
      </c>
      <c r="U168" s="12">
        <v>133.5</v>
      </c>
      <c r="V168" s="12">
        <v>0.23760000000000001</v>
      </c>
      <c r="W168" s="14">
        <v>1.2500000000000001E-2</v>
      </c>
      <c r="X168" s="14"/>
      <c r="AD168" s="12">
        <v>81.5</v>
      </c>
      <c r="AE168" s="12">
        <v>1.794</v>
      </c>
      <c r="AF168" s="12">
        <v>1353</v>
      </c>
    </row>
    <row r="169" spans="1:32">
      <c r="A169" s="12">
        <v>81.5</v>
      </c>
      <c r="B169" s="12">
        <v>3.33</v>
      </c>
      <c r="C169" s="16">
        <v>9.6999999999999993</v>
      </c>
      <c r="J169" s="12">
        <v>83</v>
      </c>
      <c r="K169" s="12">
        <v>3.3860000000000001</v>
      </c>
      <c r="L169" s="12">
        <v>458</v>
      </c>
      <c r="N169" s="12">
        <v>163</v>
      </c>
      <c r="O169" s="12">
        <v>6.1710000000000003</v>
      </c>
      <c r="P169" s="14">
        <v>0.1171</v>
      </c>
      <c r="Q169" s="15">
        <v>4.5332999999999997E-3</v>
      </c>
      <c r="R169" s="15"/>
      <c r="S169" s="12">
        <v>163</v>
      </c>
      <c r="T169" s="12">
        <v>3.4049999999999998</v>
      </c>
      <c r="U169" s="12">
        <v>52.1</v>
      </c>
      <c r="V169" s="12">
        <v>0.21560000000000001</v>
      </c>
      <c r="W169" s="14">
        <v>4.2900000000000001E-2</v>
      </c>
      <c r="X169" s="14"/>
      <c r="AD169" s="12">
        <v>82</v>
      </c>
      <c r="AE169" s="12">
        <v>1.804</v>
      </c>
      <c r="AF169" s="12">
        <v>2559</v>
      </c>
    </row>
    <row r="170" spans="1:32">
      <c r="A170" s="12">
        <v>82</v>
      </c>
      <c r="B170" s="12">
        <v>3.3490000000000002</v>
      </c>
      <c r="C170" s="16">
        <v>10.050000000000001</v>
      </c>
      <c r="J170" s="12">
        <v>83.5</v>
      </c>
      <c r="K170" s="12">
        <v>3.4039999999999999</v>
      </c>
      <c r="L170" s="12">
        <v>408</v>
      </c>
      <c r="N170" s="12">
        <v>164</v>
      </c>
      <c r="O170" s="12">
        <v>6.2060000000000004</v>
      </c>
      <c r="P170" s="14">
        <v>0.12130000000000001</v>
      </c>
      <c r="Q170" s="15">
        <v>4.7257000000000002E-3</v>
      </c>
      <c r="R170" s="15"/>
      <c r="S170" s="12">
        <v>164</v>
      </c>
      <c r="T170" s="12">
        <v>3.4249999999999998</v>
      </c>
      <c r="U170" s="12">
        <v>144.69999999999999</v>
      </c>
      <c r="V170" s="12">
        <v>0.10589999999999999</v>
      </c>
      <c r="W170" s="14">
        <v>4.3999999999999997E-2</v>
      </c>
      <c r="X170" s="14"/>
      <c r="AD170" s="12">
        <v>82.5</v>
      </c>
      <c r="AE170" s="12">
        <v>1.8129999999999999</v>
      </c>
      <c r="AF170" s="12">
        <v>2295</v>
      </c>
    </row>
    <row r="171" spans="1:32">
      <c r="A171" s="12">
        <v>82.5</v>
      </c>
      <c r="B171" s="12">
        <v>3.367</v>
      </c>
      <c r="C171" s="16">
        <v>10.35</v>
      </c>
      <c r="J171" s="12">
        <v>84</v>
      </c>
      <c r="K171" s="12">
        <v>3.423</v>
      </c>
      <c r="L171" s="12">
        <v>569</v>
      </c>
      <c r="N171" s="12">
        <v>165</v>
      </c>
      <c r="O171" s="12">
        <v>6.242</v>
      </c>
      <c r="P171" s="14">
        <v>0.12659999999999999</v>
      </c>
      <c r="Q171" s="15">
        <v>4.2110999999999997E-3</v>
      </c>
      <c r="R171" s="15"/>
      <c r="S171" s="12">
        <v>165</v>
      </c>
      <c r="T171" s="12">
        <v>3.444</v>
      </c>
      <c r="U171" s="12">
        <v>240.3</v>
      </c>
      <c r="V171" s="12">
        <v>0.22009999999999999</v>
      </c>
      <c r="W171" s="14">
        <v>3.1399999999999997E-2</v>
      </c>
      <c r="X171" s="14"/>
      <c r="AD171" s="12">
        <v>83</v>
      </c>
      <c r="AE171" s="12">
        <v>1.8220000000000001</v>
      </c>
      <c r="AF171" s="12">
        <v>1346</v>
      </c>
    </row>
    <row r="172" spans="1:32">
      <c r="A172" s="12">
        <v>83</v>
      </c>
      <c r="B172" s="12">
        <v>3.3860000000000001</v>
      </c>
      <c r="C172" s="16">
        <v>10.95</v>
      </c>
      <c r="J172" s="12">
        <v>84.5</v>
      </c>
      <c r="K172" s="12">
        <v>3.4409999999999998</v>
      </c>
      <c r="L172" s="12">
        <v>588</v>
      </c>
      <c r="N172" s="12">
        <v>166</v>
      </c>
      <c r="O172" s="12">
        <v>6.2779999999999996</v>
      </c>
      <c r="P172" s="14">
        <v>0.14710000000000001</v>
      </c>
      <c r="Q172" s="15">
        <v>4.0610999999999998E-3</v>
      </c>
      <c r="R172" s="15"/>
      <c r="S172" s="12">
        <v>166</v>
      </c>
      <c r="T172" s="12">
        <v>3.464</v>
      </c>
      <c r="U172" s="12">
        <v>81.5</v>
      </c>
      <c r="V172" s="12">
        <v>0.158</v>
      </c>
      <c r="W172" s="14">
        <v>3.6600000000000001E-2</v>
      </c>
      <c r="X172" s="14"/>
      <c r="AD172" s="12">
        <v>83.5</v>
      </c>
      <c r="AE172" s="12">
        <v>1.831</v>
      </c>
      <c r="AF172" s="12">
        <v>1500</v>
      </c>
    </row>
    <row r="173" spans="1:32">
      <c r="A173" s="12">
        <v>83.5</v>
      </c>
      <c r="B173" s="12">
        <v>3.4039999999999999</v>
      </c>
      <c r="C173" s="16">
        <v>11</v>
      </c>
      <c r="J173" s="12">
        <v>85</v>
      </c>
      <c r="K173" s="12">
        <v>3.46</v>
      </c>
      <c r="L173" s="12">
        <v>685</v>
      </c>
      <c r="N173" s="12">
        <v>167</v>
      </c>
      <c r="O173" s="12">
        <v>6.3140000000000001</v>
      </c>
      <c r="P173" s="14">
        <v>0.1341</v>
      </c>
      <c r="Q173" s="15">
        <v>4.3499999999999997E-3</v>
      </c>
      <c r="R173" s="15"/>
      <c r="S173" s="12">
        <v>167</v>
      </c>
      <c r="T173" s="12">
        <v>3.4830000000000001</v>
      </c>
      <c r="U173" s="12">
        <v>217.6</v>
      </c>
      <c r="V173" s="12">
        <v>0.1651</v>
      </c>
      <c r="W173" s="14">
        <v>3.8100000000000002E-2</v>
      </c>
      <c r="X173" s="14"/>
      <c r="AD173" s="12">
        <v>84</v>
      </c>
      <c r="AE173" s="12">
        <v>1.84</v>
      </c>
      <c r="AF173" s="12">
        <v>1525</v>
      </c>
    </row>
    <row r="174" spans="1:32">
      <c r="A174" s="12">
        <v>84</v>
      </c>
      <c r="B174" s="12">
        <v>3.423</v>
      </c>
      <c r="C174" s="16">
        <v>12.95</v>
      </c>
      <c r="J174" s="12">
        <v>85.5</v>
      </c>
      <c r="K174" s="12">
        <v>3.4780000000000002</v>
      </c>
      <c r="L174" s="12">
        <v>510</v>
      </c>
      <c r="N174" s="12">
        <v>168</v>
      </c>
      <c r="O174" s="12">
        <v>6.35</v>
      </c>
      <c r="P174" s="14">
        <v>0.1343</v>
      </c>
      <c r="Q174" s="15">
        <v>4.3806000000000001E-3</v>
      </c>
      <c r="R174" s="15"/>
      <c r="S174" s="12">
        <v>168</v>
      </c>
      <c r="T174" s="12">
        <v>3.5019999999999998</v>
      </c>
      <c r="U174" s="12">
        <v>122.4</v>
      </c>
      <c r="V174" s="12">
        <v>0.17610000000000001</v>
      </c>
      <c r="W174" s="14">
        <v>3.6900000000000002E-2</v>
      </c>
      <c r="X174" s="14"/>
      <c r="AD174" s="12">
        <v>84.5</v>
      </c>
      <c r="AE174" s="12">
        <v>1.849</v>
      </c>
      <c r="AF174" s="12">
        <v>1684</v>
      </c>
    </row>
    <row r="175" spans="1:32">
      <c r="A175" s="12">
        <v>84.5</v>
      </c>
      <c r="B175" s="12">
        <v>3.4409999999999998</v>
      </c>
      <c r="C175" s="16">
        <v>16.850000000000001</v>
      </c>
      <c r="J175" s="12">
        <v>86</v>
      </c>
      <c r="K175" s="12">
        <v>3.4969999999999999</v>
      </c>
      <c r="L175" s="12">
        <v>474</v>
      </c>
      <c r="N175" s="12">
        <v>169</v>
      </c>
      <c r="O175" s="12">
        <v>6.3869999999999996</v>
      </c>
      <c r="P175" s="14">
        <v>0.1143</v>
      </c>
      <c r="Q175" s="15">
        <v>4.9135000000000003E-3</v>
      </c>
      <c r="R175" s="15"/>
      <c r="S175" s="12">
        <v>169</v>
      </c>
      <c r="T175" s="12">
        <v>3.5219999999999998</v>
      </c>
      <c r="U175" s="12">
        <v>151.6</v>
      </c>
      <c r="V175" s="12">
        <v>0.224</v>
      </c>
      <c r="W175" s="14">
        <v>1.77E-2</v>
      </c>
      <c r="X175" s="14"/>
      <c r="AD175" s="12">
        <v>85</v>
      </c>
      <c r="AE175" s="12">
        <v>1.859</v>
      </c>
      <c r="AF175" s="12">
        <v>1743</v>
      </c>
    </row>
    <row r="176" spans="1:32">
      <c r="A176" s="12">
        <v>85</v>
      </c>
      <c r="B176" s="12">
        <v>3.46</v>
      </c>
      <c r="C176" s="16">
        <v>18.3</v>
      </c>
      <c r="J176" s="12">
        <v>86.5</v>
      </c>
      <c r="K176" s="12">
        <v>3.5150000000000001</v>
      </c>
      <c r="L176" s="12">
        <v>558</v>
      </c>
      <c r="N176" s="12">
        <v>170</v>
      </c>
      <c r="O176" s="12">
        <v>6.4240000000000004</v>
      </c>
      <c r="P176" s="14">
        <v>0.1268</v>
      </c>
      <c r="Q176" s="15">
        <v>4.3296999999999997E-3</v>
      </c>
      <c r="R176" s="15"/>
      <c r="S176" s="12">
        <v>170</v>
      </c>
      <c r="T176" s="12">
        <v>3.5409999999999999</v>
      </c>
      <c r="U176" s="12">
        <v>60.5</v>
      </c>
      <c r="V176" s="12">
        <v>0.32019999999999998</v>
      </c>
      <c r="W176" s="14">
        <v>3.2899999999999999E-2</v>
      </c>
      <c r="X176" s="14"/>
      <c r="AD176" s="12">
        <v>85.5</v>
      </c>
      <c r="AE176" s="12">
        <v>1.8680000000000001</v>
      </c>
      <c r="AF176" s="12">
        <v>1225</v>
      </c>
    </row>
    <row r="177" spans="1:32">
      <c r="A177" s="12">
        <v>85.5</v>
      </c>
      <c r="B177" s="12">
        <v>3.4780000000000002</v>
      </c>
      <c r="C177" s="16">
        <v>17.399999999999999</v>
      </c>
      <c r="J177" s="12">
        <v>87</v>
      </c>
      <c r="K177" s="12">
        <v>3.5329999999999999</v>
      </c>
      <c r="L177" s="12">
        <v>476</v>
      </c>
      <c r="N177" s="12">
        <v>171</v>
      </c>
      <c r="O177" s="12">
        <v>6.4610000000000003</v>
      </c>
      <c r="P177" s="14">
        <v>0.1234</v>
      </c>
      <c r="Q177" s="15">
        <v>4.7350999999999999E-3</v>
      </c>
      <c r="R177" s="15"/>
      <c r="S177" s="12">
        <v>171</v>
      </c>
      <c r="T177" s="12">
        <v>3.56</v>
      </c>
      <c r="U177" s="12">
        <v>126.4</v>
      </c>
      <c r="V177" s="12">
        <v>0.25629999999999997</v>
      </c>
      <c r="W177" s="14">
        <v>3.4500000000000003E-2</v>
      </c>
      <c r="X177" s="14"/>
      <c r="AD177" s="12">
        <v>86</v>
      </c>
      <c r="AE177" s="12">
        <v>1.877</v>
      </c>
      <c r="AF177" s="12">
        <v>977</v>
      </c>
    </row>
    <row r="178" spans="1:32">
      <c r="A178" s="12">
        <v>86</v>
      </c>
      <c r="B178" s="12">
        <v>3.4969999999999999</v>
      </c>
      <c r="C178" s="16">
        <v>15.7</v>
      </c>
      <c r="J178" s="12">
        <v>87.5</v>
      </c>
      <c r="K178" s="12">
        <v>3.552</v>
      </c>
      <c r="L178" s="12">
        <v>410</v>
      </c>
      <c r="N178" s="12">
        <v>172</v>
      </c>
      <c r="O178" s="12">
        <v>6.4980000000000002</v>
      </c>
      <c r="P178" s="14">
        <v>0.1181</v>
      </c>
      <c r="Q178" s="15">
        <v>4.8431999999999998E-3</v>
      </c>
      <c r="R178" s="15"/>
      <c r="S178" s="12">
        <v>172</v>
      </c>
      <c r="T178" s="12">
        <v>3.58</v>
      </c>
      <c r="U178" s="12">
        <v>111.8</v>
      </c>
      <c r="V178" s="12">
        <v>0.26150000000000001</v>
      </c>
      <c r="W178" s="14">
        <v>1.34E-2</v>
      </c>
      <c r="X178" s="14"/>
      <c r="AD178" s="12">
        <v>86.5</v>
      </c>
      <c r="AE178" s="12">
        <v>1.8859999999999999</v>
      </c>
      <c r="AF178" s="12">
        <v>1232</v>
      </c>
    </row>
    <row r="179" spans="1:32">
      <c r="A179" s="12">
        <v>86.5</v>
      </c>
      <c r="B179" s="12">
        <v>3.5150000000000001</v>
      </c>
      <c r="C179" s="16">
        <v>15.7</v>
      </c>
      <c r="J179" s="12">
        <v>88</v>
      </c>
      <c r="K179" s="12">
        <v>3.57</v>
      </c>
      <c r="L179" s="12">
        <v>487</v>
      </c>
      <c r="N179" s="12">
        <v>173</v>
      </c>
      <c r="O179" s="12">
        <v>6.5350000000000001</v>
      </c>
      <c r="P179" s="14">
        <v>0.1119</v>
      </c>
      <c r="Q179" s="15">
        <v>5.0730000000000003E-3</v>
      </c>
      <c r="R179" s="15"/>
      <c r="S179" s="12">
        <v>173</v>
      </c>
      <c r="T179" s="12">
        <v>3.5990000000000002</v>
      </c>
      <c r="U179" s="12">
        <v>51.4</v>
      </c>
      <c r="V179" s="12">
        <v>0.2384</v>
      </c>
      <c r="W179" s="14">
        <v>2.0299999999999999E-2</v>
      </c>
      <c r="X179" s="14"/>
      <c r="AD179" s="12">
        <v>87</v>
      </c>
      <c r="AE179" s="12">
        <v>1.8959999999999999</v>
      </c>
      <c r="AF179" s="12">
        <v>1255</v>
      </c>
    </row>
    <row r="180" spans="1:32">
      <c r="A180" s="12">
        <v>87</v>
      </c>
      <c r="B180" s="12">
        <v>3.5329999999999999</v>
      </c>
      <c r="C180" s="16">
        <v>15.6</v>
      </c>
      <c r="J180" s="12">
        <v>88.5</v>
      </c>
      <c r="K180" s="12">
        <v>3.589</v>
      </c>
      <c r="L180" s="12">
        <v>540</v>
      </c>
      <c r="N180" s="12">
        <v>174</v>
      </c>
      <c r="O180" s="12">
        <v>6.5720000000000001</v>
      </c>
      <c r="P180" s="14">
        <v>0.125</v>
      </c>
      <c r="Q180" s="15">
        <v>4.6404999999999997E-3</v>
      </c>
      <c r="R180" s="15"/>
      <c r="S180" s="12">
        <v>174</v>
      </c>
      <c r="T180" s="12">
        <v>3.6190000000000002</v>
      </c>
      <c r="U180" s="12">
        <v>69.7</v>
      </c>
      <c r="V180" s="12">
        <v>0.26019999999999999</v>
      </c>
      <c r="W180" s="14">
        <v>2.8799999999999999E-2</v>
      </c>
      <c r="X180" s="14"/>
      <c r="AD180" s="12">
        <v>87.5</v>
      </c>
      <c r="AE180" s="12">
        <v>1.905</v>
      </c>
      <c r="AF180" s="12">
        <v>1882</v>
      </c>
    </row>
    <row r="181" spans="1:32">
      <c r="A181" s="12">
        <v>87.5</v>
      </c>
      <c r="B181" s="12">
        <v>3.552</v>
      </c>
      <c r="C181" s="16">
        <v>14.4</v>
      </c>
      <c r="J181" s="12">
        <v>89</v>
      </c>
      <c r="K181" s="12">
        <v>3.6070000000000002</v>
      </c>
      <c r="L181" s="12">
        <v>410</v>
      </c>
      <c r="N181" s="12">
        <v>175</v>
      </c>
      <c r="O181" s="12">
        <v>6.61</v>
      </c>
      <c r="P181" s="14">
        <v>0.13070000000000001</v>
      </c>
      <c r="Q181" s="15">
        <v>4.5789000000000003E-3</v>
      </c>
      <c r="R181" s="15"/>
      <c r="S181" s="12">
        <v>175</v>
      </c>
      <c r="T181" s="12">
        <v>3.6379999999999999</v>
      </c>
      <c r="U181" s="12">
        <v>140.6</v>
      </c>
      <c r="V181" s="12">
        <v>0.24879999999999999</v>
      </c>
      <c r="W181" s="14">
        <v>1.43E-2</v>
      </c>
      <c r="X181" s="14"/>
      <c r="AD181" s="12">
        <v>88</v>
      </c>
      <c r="AE181" s="12">
        <v>1.9139999999999999</v>
      </c>
      <c r="AF181" s="12">
        <v>2300</v>
      </c>
    </row>
    <row r="182" spans="1:32">
      <c r="A182" s="12">
        <v>88</v>
      </c>
      <c r="B182" s="12">
        <v>3.57</v>
      </c>
      <c r="C182" s="16">
        <v>12.35</v>
      </c>
      <c r="J182" s="12">
        <v>89.5</v>
      </c>
      <c r="K182" s="12">
        <v>3.625</v>
      </c>
      <c r="L182" s="12">
        <v>397</v>
      </c>
      <c r="N182" s="12">
        <v>176</v>
      </c>
      <c r="O182" s="12">
        <v>6.6479999999999997</v>
      </c>
      <c r="P182" s="14">
        <v>0.1216</v>
      </c>
      <c r="Q182" s="15">
        <v>5.0788999999999999E-3</v>
      </c>
      <c r="R182" s="15"/>
      <c r="S182" s="12">
        <v>176</v>
      </c>
      <c r="T182" s="12">
        <v>3.6579999999999999</v>
      </c>
      <c r="U182" s="12">
        <v>52.1</v>
      </c>
      <c r="V182" s="12">
        <v>0.2535</v>
      </c>
      <c r="W182" s="14">
        <v>1.0200000000000001E-2</v>
      </c>
      <c r="X182" s="14"/>
      <c r="AD182" s="12">
        <v>88.5</v>
      </c>
      <c r="AE182" s="12">
        <v>1.923</v>
      </c>
      <c r="AF182" s="12">
        <v>3046</v>
      </c>
    </row>
    <row r="183" spans="1:32">
      <c r="A183" s="12">
        <v>88.5</v>
      </c>
      <c r="B183" s="12">
        <v>3.589</v>
      </c>
      <c r="C183" s="16">
        <v>12.35</v>
      </c>
      <c r="J183" s="12">
        <v>90</v>
      </c>
      <c r="K183" s="12">
        <v>3.6440000000000001</v>
      </c>
      <c r="L183" s="12">
        <v>430</v>
      </c>
      <c r="N183" s="12">
        <v>177</v>
      </c>
      <c r="O183" s="12">
        <v>6.6859999999999999</v>
      </c>
      <c r="P183" s="14">
        <v>0.1202</v>
      </c>
      <c r="Q183" s="15">
        <v>4.8947000000000001E-3</v>
      </c>
      <c r="R183" s="15"/>
      <c r="S183" s="12">
        <v>177</v>
      </c>
      <c r="T183" s="12">
        <v>3.677</v>
      </c>
      <c r="U183" s="12">
        <v>52.2</v>
      </c>
      <c r="V183" s="12">
        <v>0.28399999999999997</v>
      </c>
      <c r="W183" s="14">
        <v>1.6899999999999998E-2</v>
      </c>
      <c r="X183" s="14"/>
      <c r="AD183" s="12">
        <v>89</v>
      </c>
      <c r="AE183" s="12">
        <v>1.9330000000000001</v>
      </c>
      <c r="AF183" s="12">
        <v>2732</v>
      </c>
    </row>
    <row r="184" spans="1:32">
      <c r="A184" s="12">
        <v>89</v>
      </c>
      <c r="B184" s="12">
        <v>3.6070000000000002</v>
      </c>
      <c r="C184" s="16">
        <v>13.7</v>
      </c>
      <c r="J184" s="12">
        <v>90.5</v>
      </c>
      <c r="K184" s="12">
        <v>3.6619999999999999</v>
      </c>
      <c r="L184" s="12">
        <v>437</v>
      </c>
      <c r="N184" s="12">
        <v>178</v>
      </c>
      <c r="O184" s="12">
        <v>6.7249999999999996</v>
      </c>
      <c r="P184" s="14">
        <v>0.1202</v>
      </c>
      <c r="Q184" s="15">
        <v>4.7000000000000002E-3</v>
      </c>
      <c r="R184" s="15"/>
      <c r="S184" s="12">
        <v>178</v>
      </c>
      <c r="T184" s="12">
        <v>3.6970000000000001</v>
      </c>
      <c r="U184" s="12">
        <v>43</v>
      </c>
      <c r="V184" s="12">
        <v>0.28189999999999998</v>
      </c>
      <c r="W184" s="14">
        <v>1.8100000000000002E-2</v>
      </c>
      <c r="X184" s="14"/>
      <c r="AD184" s="12">
        <v>89.5</v>
      </c>
      <c r="AE184" s="12">
        <v>1.9419999999999999</v>
      </c>
      <c r="AF184" s="12">
        <v>2882</v>
      </c>
    </row>
    <row r="185" spans="1:32">
      <c r="A185" s="12">
        <v>89.5</v>
      </c>
      <c r="B185" s="12">
        <v>3.625</v>
      </c>
      <c r="C185" s="16">
        <v>14.4</v>
      </c>
      <c r="J185" s="12">
        <v>91</v>
      </c>
      <c r="K185" s="12">
        <v>3.68</v>
      </c>
      <c r="L185" s="12">
        <v>479</v>
      </c>
      <c r="N185" s="12">
        <v>179</v>
      </c>
      <c r="O185" s="12">
        <v>6.7629999999999999</v>
      </c>
      <c r="P185" s="14">
        <v>0.1171</v>
      </c>
      <c r="Q185" s="15">
        <v>4.9420999999999996E-3</v>
      </c>
      <c r="R185" s="15"/>
      <c r="S185" s="12">
        <v>179</v>
      </c>
      <c r="T185" s="12">
        <v>3.7170000000000001</v>
      </c>
      <c r="U185" s="12">
        <v>57.1</v>
      </c>
      <c r="V185" s="12">
        <v>0.22850000000000001</v>
      </c>
      <c r="W185" s="14">
        <v>2.3599999999999999E-2</v>
      </c>
      <c r="X185" s="14"/>
      <c r="AD185" s="12">
        <v>90</v>
      </c>
      <c r="AE185" s="12">
        <v>1.9510000000000001</v>
      </c>
      <c r="AF185" s="12">
        <v>3029</v>
      </c>
    </row>
    <row r="186" spans="1:32">
      <c r="A186" s="12">
        <v>90</v>
      </c>
      <c r="B186" s="12">
        <v>3.6440000000000001</v>
      </c>
      <c r="C186" s="16">
        <v>13.65</v>
      </c>
      <c r="J186" s="12">
        <v>91.5</v>
      </c>
      <c r="K186" s="12">
        <v>3.698</v>
      </c>
      <c r="L186" s="12">
        <v>559</v>
      </c>
      <c r="N186" s="12">
        <v>180</v>
      </c>
      <c r="O186" s="12">
        <v>6.8019999999999996</v>
      </c>
      <c r="P186" s="14">
        <v>0.1147</v>
      </c>
      <c r="Q186" s="15">
        <v>4.6589999999999999E-3</v>
      </c>
      <c r="R186" s="15"/>
      <c r="S186" s="12">
        <v>180</v>
      </c>
      <c r="T186" s="12">
        <v>3.7370000000000001</v>
      </c>
      <c r="U186" s="12">
        <v>116</v>
      </c>
      <c r="V186" s="12">
        <v>0.23769999999999999</v>
      </c>
      <c r="W186" s="14">
        <v>1.7999999999999999E-2</v>
      </c>
      <c r="X186" s="14"/>
      <c r="AD186" s="12">
        <v>90.5</v>
      </c>
      <c r="AE186" s="12">
        <v>1.9610000000000001</v>
      </c>
      <c r="AF186" s="12">
        <v>2235</v>
      </c>
    </row>
    <row r="187" spans="1:32">
      <c r="A187" s="12">
        <v>90.5</v>
      </c>
      <c r="B187" s="12">
        <v>3.6619999999999999</v>
      </c>
      <c r="C187" s="16">
        <v>13.15</v>
      </c>
      <c r="J187" s="12">
        <v>92</v>
      </c>
      <c r="K187" s="12">
        <v>3.7170000000000001</v>
      </c>
      <c r="L187" s="12">
        <v>600</v>
      </c>
      <c r="N187" s="12">
        <v>181</v>
      </c>
      <c r="O187" s="12">
        <v>6.8410000000000002</v>
      </c>
      <c r="P187" s="14">
        <v>0.122</v>
      </c>
      <c r="Q187" s="15">
        <v>4.6974E-3</v>
      </c>
      <c r="R187" s="15"/>
      <c r="S187" s="12">
        <v>181</v>
      </c>
      <c r="T187" s="12">
        <v>3.7570000000000001</v>
      </c>
      <c r="U187" s="12">
        <v>65.2</v>
      </c>
      <c r="V187" s="12">
        <v>0.21590000000000001</v>
      </c>
      <c r="W187" s="14">
        <v>0.03</v>
      </c>
      <c r="X187" s="14"/>
      <c r="AD187" s="12">
        <v>91</v>
      </c>
      <c r="AE187" s="12">
        <v>1.97</v>
      </c>
      <c r="AF187" s="12">
        <v>1869</v>
      </c>
    </row>
    <row r="188" spans="1:32">
      <c r="A188" s="12">
        <v>91</v>
      </c>
      <c r="B188" s="12">
        <v>3.68</v>
      </c>
      <c r="C188" s="16">
        <v>13.3</v>
      </c>
      <c r="J188" s="12">
        <v>92.5</v>
      </c>
      <c r="K188" s="12">
        <v>3.7349999999999999</v>
      </c>
      <c r="L188" s="12">
        <v>607</v>
      </c>
      <c r="N188" s="12">
        <v>182</v>
      </c>
      <c r="O188" s="12">
        <v>6.8810000000000002</v>
      </c>
      <c r="P188" s="14">
        <v>0.1216</v>
      </c>
      <c r="Q188" s="15">
        <v>4.45E-3</v>
      </c>
      <c r="R188" s="15"/>
      <c r="S188" s="12">
        <v>182</v>
      </c>
      <c r="T188" s="12">
        <v>3.7759999999999998</v>
      </c>
      <c r="U188" s="12">
        <v>145.19999999999999</v>
      </c>
      <c r="V188" s="12">
        <v>0.16270000000000001</v>
      </c>
      <c r="W188" s="14">
        <v>3.9199999999999999E-2</v>
      </c>
      <c r="X188" s="14"/>
      <c r="AD188" s="12">
        <v>91.5</v>
      </c>
      <c r="AE188" s="12">
        <v>1.9790000000000001</v>
      </c>
      <c r="AF188" s="12">
        <v>1692</v>
      </c>
    </row>
    <row r="189" spans="1:32">
      <c r="A189" s="12">
        <v>91.5</v>
      </c>
      <c r="B189" s="12">
        <v>3.698</v>
      </c>
      <c r="C189" s="16">
        <v>14</v>
      </c>
      <c r="J189" s="12">
        <v>93</v>
      </c>
      <c r="K189" s="12">
        <v>3.7530000000000001</v>
      </c>
      <c r="L189" s="12">
        <v>482</v>
      </c>
      <c r="N189" s="12">
        <v>183</v>
      </c>
      <c r="O189" s="12">
        <v>6.92</v>
      </c>
      <c r="P189" s="14">
        <v>0.12590000000000001</v>
      </c>
      <c r="Q189" s="15">
        <v>4.6667000000000002E-3</v>
      </c>
      <c r="R189" s="15"/>
      <c r="S189" s="12">
        <v>183</v>
      </c>
      <c r="T189" s="12">
        <v>3.7959999999999998</v>
      </c>
      <c r="U189" s="12">
        <v>230.8</v>
      </c>
      <c r="V189" s="12">
        <v>0.17019999999999999</v>
      </c>
      <c r="W189" s="14">
        <v>3.15E-2</v>
      </c>
      <c r="X189" s="14"/>
      <c r="AD189" s="12">
        <v>92</v>
      </c>
      <c r="AE189" s="12">
        <v>1.9890000000000001</v>
      </c>
      <c r="AF189" s="12">
        <v>3019</v>
      </c>
    </row>
    <row r="190" spans="1:32">
      <c r="A190" s="12">
        <v>92</v>
      </c>
      <c r="B190" s="12">
        <v>3.7170000000000001</v>
      </c>
      <c r="C190" s="16">
        <v>15.75</v>
      </c>
      <c r="J190" s="12">
        <v>93.5</v>
      </c>
      <c r="K190" s="12">
        <v>3.7709999999999999</v>
      </c>
      <c r="L190" s="12">
        <v>623</v>
      </c>
      <c r="N190" s="12">
        <v>184</v>
      </c>
      <c r="O190" s="12">
        <v>6.96</v>
      </c>
      <c r="P190" s="14">
        <v>0.1215</v>
      </c>
      <c r="Q190" s="15">
        <v>4.5199999999999997E-3</v>
      </c>
      <c r="R190" s="15"/>
      <c r="S190" s="12">
        <v>184</v>
      </c>
      <c r="T190" s="12">
        <v>3.8170000000000002</v>
      </c>
      <c r="U190" s="12">
        <v>171.7</v>
      </c>
      <c r="V190" s="12">
        <v>0.20280000000000001</v>
      </c>
      <c r="W190" s="14">
        <v>2.1700000000000001E-2</v>
      </c>
      <c r="X190" s="14"/>
      <c r="AD190" s="12">
        <v>92.5</v>
      </c>
      <c r="AE190" s="12">
        <v>1.998</v>
      </c>
      <c r="AF190" s="12">
        <v>2138</v>
      </c>
    </row>
    <row r="191" spans="1:32">
      <c r="A191" s="12">
        <v>92.5</v>
      </c>
      <c r="B191" s="12">
        <v>3.7349999999999999</v>
      </c>
      <c r="C191" s="16">
        <v>16.600000000000001</v>
      </c>
      <c r="J191" s="12">
        <v>94</v>
      </c>
      <c r="K191" s="12">
        <v>3.79</v>
      </c>
      <c r="L191" s="12">
        <v>624</v>
      </c>
      <c r="N191" s="12">
        <v>185</v>
      </c>
      <c r="O191" s="12">
        <v>7.0010000000000003</v>
      </c>
      <c r="P191" s="14">
        <v>0.1099</v>
      </c>
      <c r="Q191" s="15">
        <v>4.4828999999999997E-3</v>
      </c>
      <c r="R191" s="15"/>
      <c r="S191" s="12">
        <v>185</v>
      </c>
      <c r="T191" s="12">
        <v>3.8370000000000002</v>
      </c>
      <c r="U191" s="12">
        <v>110.4</v>
      </c>
      <c r="V191" s="12">
        <v>0.17460000000000001</v>
      </c>
      <c r="W191" s="14">
        <v>2.7799999999999998E-2</v>
      </c>
      <c r="X191" s="14"/>
      <c r="AD191" s="12">
        <v>93</v>
      </c>
      <c r="AE191" s="12">
        <v>2.008</v>
      </c>
      <c r="AF191" s="12">
        <v>1751</v>
      </c>
    </row>
    <row r="192" spans="1:32">
      <c r="A192" s="12">
        <v>93</v>
      </c>
      <c r="B192" s="12">
        <v>3.7530000000000001</v>
      </c>
      <c r="C192" s="16">
        <v>15.4</v>
      </c>
      <c r="J192" s="12">
        <v>94.5</v>
      </c>
      <c r="K192" s="12">
        <v>3.8079999999999998</v>
      </c>
      <c r="L192" s="12">
        <v>653</v>
      </c>
      <c r="N192" s="12">
        <v>186</v>
      </c>
      <c r="O192" s="12">
        <v>7.0410000000000004</v>
      </c>
      <c r="P192" s="14">
        <v>0.13339999999999999</v>
      </c>
      <c r="Q192" s="15">
        <v>4.0949999999999997E-3</v>
      </c>
      <c r="R192" s="15"/>
      <c r="S192" s="12">
        <v>186</v>
      </c>
      <c r="T192" s="12">
        <v>3.8570000000000002</v>
      </c>
      <c r="U192" s="12">
        <v>127.9</v>
      </c>
      <c r="V192" s="12">
        <v>0.20549999999999999</v>
      </c>
      <c r="W192" s="14">
        <v>2.8799999999999999E-2</v>
      </c>
      <c r="X192" s="14"/>
      <c r="AD192" s="12">
        <v>93.5</v>
      </c>
      <c r="AE192" s="12">
        <v>2.0169999999999999</v>
      </c>
      <c r="AF192" s="12">
        <v>2209</v>
      </c>
    </row>
    <row r="193" spans="1:32">
      <c r="A193" s="12">
        <v>93.5</v>
      </c>
      <c r="B193" s="12">
        <v>3.7709999999999999</v>
      </c>
      <c r="C193" s="16">
        <v>15.3</v>
      </c>
      <c r="J193" s="12">
        <v>95</v>
      </c>
      <c r="K193" s="12">
        <v>3.8260000000000001</v>
      </c>
      <c r="L193" s="12">
        <v>545</v>
      </c>
      <c r="N193" s="12">
        <v>187</v>
      </c>
      <c r="O193" s="12">
        <v>7.0819999999999999</v>
      </c>
      <c r="P193" s="14">
        <v>0.11459999999999999</v>
      </c>
      <c r="Q193" s="15">
        <v>4.3487999999999999E-3</v>
      </c>
      <c r="R193" s="15"/>
      <c r="S193" s="12">
        <v>187</v>
      </c>
      <c r="T193" s="12">
        <v>3.8780000000000001</v>
      </c>
      <c r="U193" s="12">
        <v>138.80000000000001</v>
      </c>
      <c r="V193" s="12">
        <v>0.23400000000000001</v>
      </c>
      <c r="W193" s="14">
        <v>1.78E-2</v>
      </c>
      <c r="X193" s="14"/>
      <c r="AD193" s="12">
        <v>94</v>
      </c>
      <c r="AE193" s="12">
        <v>2.0259999999999998</v>
      </c>
      <c r="AF193" s="12">
        <v>2921</v>
      </c>
    </row>
    <row r="194" spans="1:32">
      <c r="A194" s="12">
        <v>94</v>
      </c>
      <c r="B194" s="12">
        <v>3.79</v>
      </c>
      <c r="C194" s="16">
        <v>16.2</v>
      </c>
      <c r="J194" s="12">
        <v>95.5</v>
      </c>
      <c r="K194" s="12">
        <v>3.8439999999999999</v>
      </c>
      <c r="L194" s="12">
        <v>557</v>
      </c>
      <c r="N194" s="12">
        <v>188</v>
      </c>
      <c r="O194" s="12">
        <v>7.1230000000000002</v>
      </c>
      <c r="P194" s="14">
        <v>0.11409999999999999</v>
      </c>
      <c r="Q194" s="15">
        <v>4.1901999999999998E-3</v>
      </c>
      <c r="R194" s="15"/>
      <c r="S194" s="12">
        <v>188</v>
      </c>
      <c r="T194" s="12">
        <v>3.8980000000000001</v>
      </c>
      <c r="U194" s="12">
        <v>84.2</v>
      </c>
      <c r="V194" s="12">
        <v>0.31509999999999999</v>
      </c>
      <c r="W194" s="14">
        <v>1.4999999999999999E-2</v>
      </c>
      <c r="X194" s="14"/>
      <c r="AD194" s="12">
        <v>94.5</v>
      </c>
      <c r="AE194" s="12">
        <v>2.036</v>
      </c>
      <c r="AF194" s="12">
        <v>4873</v>
      </c>
    </row>
    <row r="195" spans="1:32">
      <c r="A195" s="12">
        <v>94.5</v>
      </c>
      <c r="B195" s="12">
        <v>3.8079999999999998</v>
      </c>
      <c r="C195" s="16">
        <v>16.899999999999999</v>
      </c>
      <c r="J195" s="12">
        <v>96</v>
      </c>
      <c r="K195" s="12">
        <v>3.8620000000000001</v>
      </c>
      <c r="L195" s="12">
        <v>552</v>
      </c>
      <c r="N195" s="12">
        <v>189</v>
      </c>
      <c r="O195" s="12">
        <v>7.1639999999999997</v>
      </c>
      <c r="P195" s="14">
        <v>0.1086</v>
      </c>
      <c r="Q195" s="15">
        <v>4.4951000000000001E-3</v>
      </c>
      <c r="R195" s="15"/>
      <c r="S195" s="12">
        <v>189</v>
      </c>
      <c r="T195" s="12">
        <v>3.919</v>
      </c>
      <c r="U195" s="12">
        <v>53.5</v>
      </c>
      <c r="V195" s="12">
        <v>0.252</v>
      </c>
      <c r="W195" s="14">
        <v>2.4799999999999999E-2</v>
      </c>
      <c r="X195" s="14"/>
      <c r="AD195" s="12">
        <v>95</v>
      </c>
      <c r="AE195" s="12">
        <v>2.0449999999999999</v>
      </c>
      <c r="AF195" s="12">
        <v>3417</v>
      </c>
    </row>
    <row r="196" spans="1:32">
      <c r="A196" s="12">
        <v>95</v>
      </c>
      <c r="B196" s="12">
        <v>3.8260000000000001</v>
      </c>
      <c r="C196" s="16">
        <v>16.5</v>
      </c>
      <c r="J196" s="12">
        <v>96.5</v>
      </c>
      <c r="K196" s="12">
        <v>3.88</v>
      </c>
      <c r="L196" s="12">
        <v>446</v>
      </c>
      <c r="N196" s="12">
        <v>190</v>
      </c>
      <c r="O196" s="12">
        <v>7.2060000000000004</v>
      </c>
      <c r="P196" s="14">
        <v>0.1227</v>
      </c>
      <c r="Q196" s="15">
        <v>4.0023999999999997E-3</v>
      </c>
      <c r="R196" s="15"/>
      <c r="S196" s="12">
        <v>190</v>
      </c>
      <c r="T196" s="12">
        <v>3.9390000000000001</v>
      </c>
      <c r="U196" s="12">
        <v>61.4</v>
      </c>
      <c r="V196" s="12">
        <v>0.22900000000000001</v>
      </c>
      <c r="W196" s="14">
        <v>3.2399999999999998E-2</v>
      </c>
      <c r="X196" s="14"/>
      <c r="AD196" s="12">
        <v>95.5</v>
      </c>
      <c r="AE196" s="12">
        <v>2.0550000000000002</v>
      </c>
      <c r="AF196" s="12">
        <v>3660</v>
      </c>
    </row>
    <row r="197" spans="1:32">
      <c r="A197" s="12">
        <v>95.5</v>
      </c>
      <c r="B197" s="12">
        <v>3.8439999999999999</v>
      </c>
      <c r="C197" s="16">
        <v>16.649999999999999</v>
      </c>
      <c r="J197" s="12">
        <v>101.5</v>
      </c>
      <c r="K197" s="12">
        <v>4.0599999999999996</v>
      </c>
      <c r="L197" s="12">
        <v>541</v>
      </c>
      <c r="N197" s="12">
        <v>191</v>
      </c>
      <c r="O197" s="12">
        <v>7.2480000000000002</v>
      </c>
      <c r="P197" s="14">
        <v>0.1229</v>
      </c>
      <c r="Q197" s="15">
        <v>2.9499999999999999E-3</v>
      </c>
      <c r="R197" s="15"/>
      <c r="S197" s="12">
        <v>191</v>
      </c>
      <c r="T197" s="12">
        <v>3.96</v>
      </c>
      <c r="U197" s="12">
        <v>86</v>
      </c>
      <c r="V197" s="12">
        <v>0.19320000000000001</v>
      </c>
      <c r="W197" s="14">
        <v>2.5399999999999999E-2</v>
      </c>
      <c r="X197" s="14"/>
      <c r="AD197" s="12">
        <v>96</v>
      </c>
      <c r="AE197" s="12">
        <v>2.0640000000000001</v>
      </c>
      <c r="AF197" s="12">
        <v>2693</v>
      </c>
    </row>
    <row r="198" spans="1:32">
      <c r="A198" s="12">
        <v>96</v>
      </c>
      <c r="B198" s="12">
        <v>3.8620000000000001</v>
      </c>
      <c r="C198" s="16">
        <v>17.3</v>
      </c>
      <c r="J198" s="12">
        <v>102</v>
      </c>
      <c r="K198" s="12">
        <v>4.0780000000000003</v>
      </c>
      <c r="L198" s="12">
        <v>468</v>
      </c>
      <c r="N198" s="12">
        <v>192</v>
      </c>
      <c r="O198" s="12">
        <v>7.29</v>
      </c>
      <c r="P198" s="14">
        <v>0.1172</v>
      </c>
      <c r="Q198" s="15">
        <v>4.2713999999999998E-3</v>
      </c>
      <c r="R198" s="15"/>
      <c r="S198" s="12">
        <v>192</v>
      </c>
      <c r="T198" s="12">
        <v>3.9809999999999999</v>
      </c>
      <c r="U198" s="12">
        <v>98.4</v>
      </c>
      <c r="V198" s="12">
        <v>0.2029</v>
      </c>
      <c r="W198" s="14">
        <v>2.52E-2</v>
      </c>
      <c r="X198" s="14"/>
      <c r="AD198" s="12">
        <v>96.5</v>
      </c>
      <c r="AE198" s="12">
        <v>2.0739999999999998</v>
      </c>
      <c r="AF198" s="12">
        <v>2869</v>
      </c>
    </row>
    <row r="199" spans="1:32">
      <c r="A199" s="12">
        <v>96.5</v>
      </c>
      <c r="B199" s="12">
        <v>3.88</v>
      </c>
      <c r="C199" s="16">
        <v>15.95</v>
      </c>
      <c r="J199" s="12">
        <v>102.5</v>
      </c>
      <c r="K199" s="12">
        <v>4.0960000000000001</v>
      </c>
      <c r="L199" s="12">
        <v>464</v>
      </c>
      <c r="N199" s="12">
        <v>193</v>
      </c>
      <c r="O199" s="12">
        <v>7.3330000000000002</v>
      </c>
      <c r="P199" s="14">
        <v>0.106</v>
      </c>
      <c r="Q199" s="15">
        <v>4.3743999999999996E-3</v>
      </c>
      <c r="R199" s="15"/>
      <c r="S199" s="12">
        <v>193</v>
      </c>
      <c r="T199" s="12">
        <v>4.0030000000000001</v>
      </c>
      <c r="U199" s="12">
        <v>98.7</v>
      </c>
      <c r="V199" s="12">
        <v>0.1772</v>
      </c>
      <c r="W199" s="14">
        <v>2.23E-2</v>
      </c>
      <c r="X199" s="14"/>
      <c r="AD199" s="12">
        <v>97</v>
      </c>
      <c r="AE199" s="12">
        <v>2.0830000000000002</v>
      </c>
      <c r="AF199" s="12">
        <v>2981</v>
      </c>
    </row>
    <row r="200" spans="1:32">
      <c r="A200" s="12">
        <v>97</v>
      </c>
      <c r="B200" s="12">
        <v>3.8980000000000001</v>
      </c>
      <c r="C200" s="16">
        <v>15.85</v>
      </c>
      <c r="J200" s="12">
        <v>103</v>
      </c>
      <c r="K200" s="12">
        <v>4.1139999999999999</v>
      </c>
      <c r="L200" s="12">
        <v>548</v>
      </c>
      <c r="N200" s="12">
        <v>194</v>
      </c>
      <c r="O200" s="12">
        <v>7.3760000000000003</v>
      </c>
      <c r="P200" s="14">
        <v>0.1069</v>
      </c>
      <c r="Q200" s="15">
        <v>4.4070000000000003E-3</v>
      </c>
      <c r="R200" s="15"/>
      <c r="S200" s="12">
        <v>194</v>
      </c>
      <c r="T200" s="12">
        <v>4.024</v>
      </c>
      <c r="U200" s="12">
        <v>108.5</v>
      </c>
      <c r="V200" s="12">
        <v>0.2288</v>
      </c>
      <c r="W200" s="14">
        <v>2.7799999999999998E-2</v>
      </c>
      <c r="X200" s="14"/>
      <c r="AD200" s="12">
        <v>97.5</v>
      </c>
      <c r="AE200" s="12">
        <v>2.093</v>
      </c>
      <c r="AF200" s="12">
        <v>2719</v>
      </c>
    </row>
    <row r="201" spans="1:32">
      <c r="A201" s="12">
        <v>97.5</v>
      </c>
      <c r="B201" s="12">
        <v>3.9159999999999999</v>
      </c>
      <c r="C201" s="16">
        <v>13.95</v>
      </c>
      <c r="J201" s="12">
        <v>103.5</v>
      </c>
      <c r="K201" s="12">
        <v>4.1319999999999997</v>
      </c>
      <c r="L201" s="12">
        <v>523</v>
      </c>
      <c r="N201" s="12">
        <v>195</v>
      </c>
      <c r="O201" s="12">
        <v>7.42</v>
      </c>
      <c r="P201" s="14">
        <v>0.11070000000000001</v>
      </c>
      <c r="Q201" s="15">
        <v>3.9227000000000003E-3</v>
      </c>
      <c r="R201" s="15"/>
      <c r="S201" s="12">
        <v>195</v>
      </c>
      <c r="T201" s="12">
        <v>4.0460000000000003</v>
      </c>
      <c r="U201" s="12">
        <v>95.4</v>
      </c>
      <c r="V201" s="12">
        <v>0.2258</v>
      </c>
      <c r="W201" s="14">
        <v>2.2599999999999999E-2</v>
      </c>
      <c r="X201" s="14"/>
      <c r="AD201" s="12">
        <v>98</v>
      </c>
      <c r="AE201" s="12">
        <v>2.1019999999999999</v>
      </c>
      <c r="AF201" s="12">
        <v>2572</v>
      </c>
    </row>
    <row r="202" spans="1:32">
      <c r="A202" s="12">
        <v>98</v>
      </c>
      <c r="B202" s="12">
        <v>3.9340000000000002</v>
      </c>
      <c r="C202" s="16"/>
      <c r="J202" s="12">
        <v>104</v>
      </c>
      <c r="K202" s="12">
        <v>4.1500000000000004</v>
      </c>
      <c r="L202" s="12">
        <v>481</v>
      </c>
      <c r="N202" s="12">
        <v>196</v>
      </c>
      <c r="O202" s="12">
        <v>7.4640000000000004</v>
      </c>
      <c r="P202" s="14">
        <v>0.1061</v>
      </c>
      <c r="Q202" s="15">
        <v>4.1431999999999997E-3</v>
      </c>
      <c r="R202" s="15"/>
      <c r="S202" s="12">
        <v>196</v>
      </c>
      <c r="T202" s="12">
        <v>4.0670000000000002</v>
      </c>
      <c r="U202" s="12">
        <v>77.2</v>
      </c>
      <c r="V202" s="12">
        <v>0.19450000000000001</v>
      </c>
      <c r="W202" s="14">
        <v>2.75E-2</v>
      </c>
      <c r="X202" s="14"/>
      <c r="AD202" s="12">
        <v>98.5</v>
      </c>
      <c r="AE202" s="12">
        <v>2.1120000000000001</v>
      </c>
      <c r="AF202" s="12">
        <v>2913</v>
      </c>
    </row>
    <row r="203" spans="1:32">
      <c r="A203" s="12">
        <v>98.5</v>
      </c>
      <c r="B203" s="12">
        <v>3.952</v>
      </c>
      <c r="C203" s="16"/>
      <c r="J203" s="12">
        <v>104.5</v>
      </c>
      <c r="K203" s="12">
        <v>4.1680000000000001</v>
      </c>
      <c r="L203" s="12">
        <v>495</v>
      </c>
      <c r="N203" s="12">
        <v>197</v>
      </c>
      <c r="O203" s="12">
        <v>7.5090000000000003</v>
      </c>
      <c r="P203" s="14">
        <v>9.9099999999999994E-2</v>
      </c>
      <c r="Q203" s="15">
        <v>4.2532999999999998E-3</v>
      </c>
      <c r="R203" s="15"/>
      <c r="S203" s="12">
        <v>197</v>
      </c>
      <c r="T203" s="12">
        <v>4.0890000000000004</v>
      </c>
      <c r="U203" s="12">
        <v>102.5</v>
      </c>
      <c r="V203" s="12">
        <v>0.18140000000000001</v>
      </c>
      <c r="W203" s="14">
        <v>2.7E-2</v>
      </c>
      <c r="X203" s="14"/>
      <c r="AD203" s="12">
        <v>99</v>
      </c>
      <c r="AE203" s="12">
        <v>2.121</v>
      </c>
      <c r="AF203" s="12">
        <v>1624</v>
      </c>
    </row>
    <row r="204" spans="1:32">
      <c r="A204" s="12">
        <v>99</v>
      </c>
      <c r="B204" s="12">
        <v>3.9710000000000001</v>
      </c>
      <c r="C204" s="16"/>
      <c r="J204" s="12">
        <v>105</v>
      </c>
      <c r="K204" s="12">
        <v>4.1849999999999996</v>
      </c>
      <c r="L204" s="12">
        <v>457</v>
      </c>
      <c r="N204" s="12">
        <v>198</v>
      </c>
      <c r="O204" s="12">
        <v>7.5540000000000003</v>
      </c>
      <c r="P204" s="14">
        <v>9.5899999999999999E-2</v>
      </c>
      <c r="Q204" s="15">
        <v>4.4622000000000004E-3</v>
      </c>
      <c r="R204" s="15"/>
      <c r="S204" s="12">
        <v>198</v>
      </c>
      <c r="T204" s="12">
        <v>4.1109999999999998</v>
      </c>
      <c r="U204" s="12">
        <v>99.1</v>
      </c>
      <c r="V204" s="12">
        <v>8.7300000000000003E-2</v>
      </c>
      <c r="W204" s="14">
        <v>4.02E-2</v>
      </c>
      <c r="X204" s="14"/>
      <c r="AD204" s="12">
        <v>99.5</v>
      </c>
      <c r="AE204" s="12">
        <v>2.1309999999999998</v>
      </c>
      <c r="AF204" s="12">
        <v>1361</v>
      </c>
    </row>
    <row r="205" spans="1:32">
      <c r="A205" s="12">
        <v>99.5</v>
      </c>
      <c r="B205" s="12">
        <v>3.9889999999999999</v>
      </c>
      <c r="C205" s="16"/>
      <c r="J205" s="12">
        <v>105.5</v>
      </c>
      <c r="K205" s="12">
        <v>4.2030000000000003</v>
      </c>
      <c r="L205" s="12">
        <v>447</v>
      </c>
      <c r="N205" s="12">
        <v>199</v>
      </c>
      <c r="O205" s="12">
        <v>7.5990000000000002</v>
      </c>
      <c r="P205" s="14">
        <v>0.1033</v>
      </c>
      <c r="Q205" s="15">
        <v>4.4178000000000004E-3</v>
      </c>
      <c r="R205" s="15"/>
      <c r="S205" s="12">
        <v>199</v>
      </c>
      <c r="T205" s="12">
        <v>4.133</v>
      </c>
      <c r="U205" s="12">
        <v>172.5</v>
      </c>
      <c r="V205" s="12">
        <v>0.16039999999999999</v>
      </c>
      <c r="W205" s="14">
        <v>2.4199999999999999E-2</v>
      </c>
      <c r="X205" s="14"/>
      <c r="AD205" s="12">
        <v>100</v>
      </c>
      <c r="AE205" s="12">
        <v>2.14</v>
      </c>
      <c r="AF205" s="12">
        <v>1633</v>
      </c>
    </row>
    <row r="206" spans="1:32">
      <c r="A206" s="12">
        <v>100</v>
      </c>
      <c r="B206" s="12">
        <v>4.0060000000000002</v>
      </c>
      <c r="C206" s="16">
        <v>14.7</v>
      </c>
      <c r="J206" s="12">
        <v>106</v>
      </c>
      <c r="K206" s="12">
        <v>4.2210000000000001</v>
      </c>
      <c r="L206" s="12">
        <v>470</v>
      </c>
      <c r="N206" s="12">
        <v>200</v>
      </c>
      <c r="O206" s="12">
        <v>7.6449999999999996</v>
      </c>
      <c r="P206" s="14">
        <v>0.1033</v>
      </c>
      <c r="Q206" s="15">
        <v>4.1022000000000003E-3</v>
      </c>
      <c r="R206" s="15"/>
      <c r="S206" s="12">
        <v>200</v>
      </c>
      <c r="T206" s="12">
        <v>4.1559999999999997</v>
      </c>
      <c r="U206" s="12">
        <v>111</v>
      </c>
      <c r="V206" s="12">
        <v>0.19359999999999999</v>
      </c>
      <c r="W206" s="14">
        <v>1.8700000000000001E-2</v>
      </c>
      <c r="X206" s="14"/>
      <c r="AD206" s="12">
        <v>100.5</v>
      </c>
      <c r="AE206" s="12">
        <v>2.15</v>
      </c>
      <c r="AF206" s="12">
        <v>1283</v>
      </c>
    </row>
    <row r="207" spans="1:32">
      <c r="A207" s="12">
        <v>100.5</v>
      </c>
      <c r="B207" s="12">
        <v>4.024</v>
      </c>
      <c r="C207" s="16">
        <v>15.25</v>
      </c>
      <c r="J207" s="12">
        <v>106.5</v>
      </c>
      <c r="K207" s="12">
        <v>4.2389999999999999</v>
      </c>
      <c r="L207" s="12">
        <v>487</v>
      </c>
      <c r="N207" s="12">
        <v>201</v>
      </c>
      <c r="O207" s="12">
        <v>7.6920000000000002</v>
      </c>
      <c r="P207" s="14">
        <v>9.01E-2</v>
      </c>
      <c r="Q207" s="15">
        <v>4.2808999999999998E-3</v>
      </c>
      <c r="R207" s="15"/>
      <c r="S207" s="12">
        <v>201</v>
      </c>
      <c r="T207" s="12">
        <v>4.1669999999999998</v>
      </c>
      <c r="U207" s="12">
        <v>73.8</v>
      </c>
      <c r="V207" s="12">
        <v>0.35520000000000002</v>
      </c>
      <c r="W207" s="14">
        <v>3.5299999999999998E-2</v>
      </c>
      <c r="X207" s="14"/>
      <c r="AD207" s="12">
        <v>101</v>
      </c>
      <c r="AE207" s="12">
        <v>2.16</v>
      </c>
      <c r="AF207" s="12">
        <v>1210</v>
      </c>
    </row>
    <row r="208" spans="1:32">
      <c r="A208" s="12">
        <v>101</v>
      </c>
      <c r="B208" s="12">
        <v>4.0419999999999998</v>
      </c>
      <c r="C208" s="16">
        <v>14.65</v>
      </c>
      <c r="J208" s="12">
        <v>107</v>
      </c>
      <c r="K208" s="12">
        <v>4.2560000000000002</v>
      </c>
      <c r="L208" s="12">
        <v>582</v>
      </c>
      <c r="N208" s="12">
        <v>202</v>
      </c>
      <c r="O208" s="12">
        <v>7.7389999999999999</v>
      </c>
      <c r="P208" s="14">
        <v>8.3900000000000002E-2</v>
      </c>
      <c r="Q208" s="15">
        <v>4.4957E-3</v>
      </c>
      <c r="R208" s="15"/>
      <c r="S208" s="12">
        <v>202</v>
      </c>
      <c r="T208" s="12">
        <v>4.2009999999999996</v>
      </c>
      <c r="U208" s="12">
        <v>69.900000000000006</v>
      </c>
      <c r="V208" s="12">
        <v>7.1599999999999997E-2</v>
      </c>
      <c r="W208" s="14">
        <v>1.9800000000000002E-2</v>
      </c>
      <c r="X208" s="14"/>
      <c r="AD208" s="12">
        <v>101.5</v>
      </c>
      <c r="AE208" s="12">
        <v>2.169</v>
      </c>
      <c r="AF208" s="12">
        <v>1436</v>
      </c>
    </row>
    <row r="209" spans="1:32">
      <c r="A209" s="12">
        <v>101.5</v>
      </c>
      <c r="B209" s="12">
        <v>4.0599999999999996</v>
      </c>
      <c r="C209" s="16">
        <v>14.05</v>
      </c>
      <c r="J209" s="12">
        <v>107.5</v>
      </c>
      <c r="K209" s="12">
        <v>4.274</v>
      </c>
      <c r="L209" s="12">
        <v>389</v>
      </c>
      <c r="N209" s="12">
        <v>203</v>
      </c>
      <c r="O209" s="12">
        <v>7.7869999999999999</v>
      </c>
      <c r="P209" s="14">
        <v>8.8300000000000003E-2</v>
      </c>
      <c r="Q209" s="15">
        <v>4.2082999999999999E-3</v>
      </c>
      <c r="R209" s="15"/>
      <c r="S209" s="12">
        <v>203</v>
      </c>
      <c r="T209" s="12">
        <v>4.2130000000000001</v>
      </c>
      <c r="U209" s="12">
        <v>105.9</v>
      </c>
      <c r="V209" s="12">
        <v>0.20230000000000001</v>
      </c>
      <c r="W209" s="14">
        <v>4.65E-2</v>
      </c>
      <c r="X209" s="14"/>
      <c r="AD209" s="12">
        <v>102</v>
      </c>
      <c r="AE209" s="12">
        <v>2.1789999999999998</v>
      </c>
      <c r="AF209" s="12">
        <v>2383</v>
      </c>
    </row>
    <row r="210" spans="1:32">
      <c r="A210" s="12">
        <v>102</v>
      </c>
      <c r="B210" s="12">
        <v>4.0780000000000003</v>
      </c>
      <c r="C210" s="16">
        <v>13.55</v>
      </c>
      <c r="J210" s="12">
        <v>108</v>
      </c>
      <c r="K210" s="12">
        <v>4.2919999999999998</v>
      </c>
      <c r="L210" s="12">
        <v>525</v>
      </c>
      <c r="N210" s="12">
        <v>204</v>
      </c>
      <c r="O210" s="12">
        <v>7.8360000000000003</v>
      </c>
      <c r="P210" s="14">
        <v>8.7900000000000006E-2</v>
      </c>
      <c r="Q210" s="15">
        <v>3.3509999999999998E-3</v>
      </c>
      <c r="R210" s="15"/>
      <c r="S210" s="12">
        <v>204</v>
      </c>
      <c r="T210" s="12">
        <v>4.2480000000000002</v>
      </c>
      <c r="U210" s="12">
        <v>123.4</v>
      </c>
      <c r="V210" s="12">
        <v>0.1033</v>
      </c>
      <c r="W210" s="14">
        <v>1.2200000000000001E-2</v>
      </c>
      <c r="X210" s="14"/>
      <c r="AD210" s="12">
        <v>102.5</v>
      </c>
      <c r="AE210" s="12">
        <v>2.1890000000000001</v>
      </c>
      <c r="AF210" s="12">
        <v>1839</v>
      </c>
    </row>
    <row r="211" spans="1:32">
      <c r="A211" s="12">
        <v>102.5</v>
      </c>
      <c r="B211" s="12">
        <v>4.0960000000000001</v>
      </c>
      <c r="C211" s="16">
        <v>14.6</v>
      </c>
      <c r="J211" s="12">
        <v>108.5</v>
      </c>
      <c r="K211" s="12">
        <v>4.3090000000000002</v>
      </c>
      <c r="L211" s="12">
        <v>501</v>
      </c>
      <c r="N211" s="12">
        <v>205</v>
      </c>
      <c r="O211" s="12">
        <v>7.8849999999999998</v>
      </c>
      <c r="P211" s="14">
        <v>8.6400000000000005E-2</v>
      </c>
      <c r="Q211" s="15">
        <v>3.8367000000000002E-3</v>
      </c>
      <c r="R211" s="15"/>
      <c r="S211" s="12">
        <v>205</v>
      </c>
      <c r="T211" s="12">
        <v>4.2590000000000003</v>
      </c>
      <c r="U211" s="12">
        <v>97.8</v>
      </c>
      <c r="V211" s="12">
        <v>0.40660000000000002</v>
      </c>
      <c r="W211" s="14">
        <v>3.0700000000000002E-2</v>
      </c>
      <c r="X211" s="14"/>
      <c r="AD211" s="12">
        <v>103</v>
      </c>
      <c r="AE211" s="12">
        <v>2.198</v>
      </c>
      <c r="AF211" s="12">
        <v>1844</v>
      </c>
    </row>
    <row r="212" spans="1:32">
      <c r="A212" s="12">
        <v>103</v>
      </c>
      <c r="B212" s="12">
        <v>4.1139999999999999</v>
      </c>
      <c r="C212" s="16">
        <v>15.8</v>
      </c>
      <c r="J212" s="12">
        <v>109</v>
      </c>
      <c r="K212" s="12">
        <v>4.327</v>
      </c>
      <c r="L212" s="12">
        <v>491</v>
      </c>
      <c r="N212" s="12">
        <v>206</v>
      </c>
      <c r="O212" s="12">
        <v>7.9349999999999996</v>
      </c>
      <c r="P212" s="14">
        <v>8.1199999999999994E-2</v>
      </c>
      <c r="Q212" s="15">
        <v>4.0920000000000002E-3</v>
      </c>
      <c r="R212" s="15"/>
      <c r="S212" s="12">
        <v>206</v>
      </c>
      <c r="T212" s="12">
        <v>4.2949999999999999</v>
      </c>
      <c r="U212" s="12">
        <v>48.7</v>
      </c>
      <c r="V212" s="12">
        <v>0.14119999999999999</v>
      </c>
      <c r="W212" s="14">
        <v>8.0082999999999994E-3</v>
      </c>
      <c r="X212" s="14"/>
      <c r="AD212" s="12">
        <v>103.5</v>
      </c>
      <c r="AE212" s="12">
        <v>2.2080000000000002</v>
      </c>
      <c r="AF212" s="12">
        <v>2534</v>
      </c>
    </row>
    <row r="213" spans="1:32">
      <c r="A213" s="12">
        <v>103.5</v>
      </c>
      <c r="B213" s="12">
        <v>4.1319999999999997</v>
      </c>
      <c r="C213" s="16">
        <v>14.6</v>
      </c>
      <c r="J213" s="12">
        <v>109.5</v>
      </c>
      <c r="K213" s="12">
        <v>4.3449999999999998</v>
      </c>
      <c r="L213" s="12">
        <v>506</v>
      </c>
      <c r="N213" s="12">
        <v>207</v>
      </c>
      <c r="O213" s="12">
        <v>7.9859999999999998</v>
      </c>
      <c r="P213" s="14">
        <v>8.1199999999999994E-2</v>
      </c>
      <c r="Q213" s="15">
        <v>3.7431000000000001E-3</v>
      </c>
      <c r="R213" s="15"/>
      <c r="S213" s="12">
        <v>207</v>
      </c>
      <c r="T213" s="12">
        <v>4.3070000000000004</v>
      </c>
      <c r="U213" s="12">
        <v>72.400000000000006</v>
      </c>
      <c r="V213" s="12">
        <v>0.40839999999999999</v>
      </c>
      <c r="W213" s="14">
        <v>1.54E-2</v>
      </c>
      <c r="X213" s="14"/>
      <c r="AD213" s="12">
        <v>104</v>
      </c>
      <c r="AE213" s="12">
        <v>2.218</v>
      </c>
      <c r="AF213" s="12">
        <v>1791</v>
      </c>
    </row>
    <row r="214" spans="1:32">
      <c r="A214" s="12">
        <v>104</v>
      </c>
      <c r="B214" s="12">
        <v>4.1500000000000004</v>
      </c>
      <c r="C214" s="16">
        <v>13.95</v>
      </c>
      <c r="J214" s="12">
        <v>110</v>
      </c>
      <c r="K214" s="12">
        <v>4.3620000000000001</v>
      </c>
      <c r="L214" s="12">
        <v>567</v>
      </c>
      <c r="N214" s="12">
        <v>208</v>
      </c>
      <c r="O214" s="12">
        <v>8.0370000000000008</v>
      </c>
      <c r="P214" s="14">
        <v>7.4499999999999997E-2</v>
      </c>
      <c r="Q214" s="15">
        <v>3.9509999999999997E-3</v>
      </c>
      <c r="R214" s="15"/>
      <c r="S214" s="12">
        <v>208</v>
      </c>
      <c r="T214" s="12">
        <v>4.343</v>
      </c>
      <c r="U214" s="12">
        <v>33.4</v>
      </c>
      <c r="V214" s="12">
        <v>0.11650000000000001</v>
      </c>
      <c r="W214" s="14">
        <v>4.6110999999999999E-3</v>
      </c>
      <c r="X214" s="14"/>
      <c r="AD214" s="12">
        <v>104.5</v>
      </c>
      <c r="AE214" s="12">
        <v>2.2269999999999999</v>
      </c>
      <c r="AF214" s="12">
        <v>2317</v>
      </c>
    </row>
    <row r="215" spans="1:32">
      <c r="A215" s="12">
        <v>104.5</v>
      </c>
      <c r="B215" s="12">
        <v>4.1680000000000001</v>
      </c>
      <c r="C215" s="16">
        <v>13.1</v>
      </c>
      <c r="J215" s="12">
        <v>110.5</v>
      </c>
      <c r="K215" s="12">
        <v>4.38</v>
      </c>
      <c r="L215" s="12">
        <v>602</v>
      </c>
      <c r="N215" s="12">
        <v>209</v>
      </c>
      <c r="O215" s="12">
        <v>8.0890000000000004</v>
      </c>
      <c r="P215" s="14">
        <v>8.43E-2</v>
      </c>
      <c r="Q215" s="15">
        <v>3.4326999999999999E-3</v>
      </c>
      <c r="R215" s="15"/>
      <c r="S215" s="12">
        <v>209</v>
      </c>
      <c r="T215" s="12">
        <v>4.367</v>
      </c>
      <c r="U215" s="12">
        <v>24.7</v>
      </c>
      <c r="V215" s="12">
        <v>0.1845</v>
      </c>
      <c r="W215" s="14">
        <v>8.1291999999999996E-3</v>
      </c>
      <c r="X215" s="14"/>
      <c r="AD215" s="12">
        <v>105</v>
      </c>
      <c r="AE215" s="12">
        <v>2.2370000000000001</v>
      </c>
      <c r="AF215" s="12">
        <v>1701</v>
      </c>
    </row>
    <row r="216" spans="1:32">
      <c r="A216" s="12">
        <v>105</v>
      </c>
      <c r="B216" s="12">
        <v>4.1849999999999996</v>
      </c>
      <c r="C216" s="16">
        <v>12.35</v>
      </c>
      <c r="J216" s="12">
        <v>111</v>
      </c>
      <c r="K216" s="12">
        <v>4.3979999999999997</v>
      </c>
      <c r="L216" s="12">
        <v>561</v>
      </c>
      <c r="N216" s="12">
        <v>210</v>
      </c>
      <c r="O216" s="12">
        <v>8.1419999999999995</v>
      </c>
      <c r="P216" s="14">
        <v>9.1200000000000003E-2</v>
      </c>
      <c r="Q216" s="15">
        <v>3.3471999999999998E-3</v>
      </c>
      <c r="R216" s="15"/>
      <c r="S216" s="12">
        <v>210</v>
      </c>
      <c r="T216" s="12">
        <v>4.3920000000000003</v>
      </c>
      <c r="U216" s="12">
        <v>42.9</v>
      </c>
      <c r="V216" s="12">
        <v>0.16520000000000001</v>
      </c>
      <c r="W216" s="14">
        <v>7.064E-3</v>
      </c>
      <c r="X216" s="14"/>
      <c r="AD216" s="12">
        <v>105.5</v>
      </c>
      <c r="AE216" s="12">
        <v>2.2469999999999999</v>
      </c>
      <c r="AF216" s="12">
        <v>1192</v>
      </c>
    </row>
    <row r="217" spans="1:32">
      <c r="A217" s="12">
        <v>105.5</v>
      </c>
      <c r="B217" s="12">
        <v>4.2030000000000003</v>
      </c>
      <c r="C217" s="16">
        <v>12.5</v>
      </c>
      <c r="J217" s="12">
        <v>111.5</v>
      </c>
      <c r="K217" s="12">
        <v>4.415</v>
      </c>
      <c r="L217" s="12">
        <v>502</v>
      </c>
      <c r="N217" s="12">
        <v>211</v>
      </c>
      <c r="O217" s="12">
        <v>8.1959999999999997</v>
      </c>
      <c r="P217" s="14">
        <v>7.7100000000000002E-2</v>
      </c>
      <c r="Q217" s="15">
        <v>3.5926E-3</v>
      </c>
      <c r="R217" s="15"/>
      <c r="S217" s="12">
        <v>211</v>
      </c>
      <c r="T217" s="12">
        <v>4.4169999999999998</v>
      </c>
      <c r="U217" s="12">
        <v>36.4</v>
      </c>
      <c r="V217" s="12">
        <v>0.19159999999999999</v>
      </c>
      <c r="W217" s="14">
        <v>7.2199999999999999E-3</v>
      </c>
      <c r="X217" s="14"/>
      <c r="AD217" s="12">
        <v>106</v>
      </c>
      <c r="AE217" s="12">
        <v>2.2570000000000001</v>
      </c>
      <c r="AF217" s="12">
        <v>1356</v>
      </c>
    </row>
    <row r="218" spans="1:32">
      <c r="A218" s="12">
        <v>106</v>
      </c>
      <c r="B218" s="12">
        <v>4.2210000000000001</v>
      </c>
      <c r="C218" s="16">
        <v>13.3</v>
      </c>
      <c r="J218" s="12">
        <v>112</v>
      </c>
      <c r="K218" s="12">
        <v>4.4329999999999998</v>
      </c>
      <c r="L218" s="12">
        <v>514</v>
      </c>
      <c r="N218" s="12">
        <v>212</v>
      </c>
      <c r="O218" s="12">
        <v>8.25</v>
      </c>
      <c r="P218" s="14">
        <v>7.0400000000000004E-2</v>
      </c>
      <c r="Q218" s="15">
        <v>3.8481000000000001E-3</v>
      </c>
      <c r="R218" s="15"/>
      <c r="S218" s="12">
        <v>212</v>
      </c>
      <c r="T218" s="12">
        <v>4.4420000000000002</v>
      </c>
      <c r="U218" s="12">
        <v>27.3</v>
      </c>
      <c r="V218" s="12">
        <v>0.19750000000000001</v>
      </c>
      <c r="W218" s="14">
        <v>1.1299999999999999E-2</v>
      </c>
      <c r="X218" s="14"/>
      <c r="AD218" s="12">
        <v>106.5</v>
      </c>
      <c r="AE218" s="12">
        <v>2.266</v>
      </c>
      <c r="AF218" s="12">
        <v>1594</v>
      </c>
    </row>
    <row r="219" spans="1:32">
      <c r="A219" s="12">
        <v>106.5</v>
      </c>
      <c r="B219" s="12">
        <v>4.2389999999999999</v>
      </c>
      <c r="C219" s="16">
        <v>14.8</v>
      </c>
      <c r="J219" s="12">
        <v>112.5</v>
      </c>
      <c r="K219" s="12">
        <v>4.45</v>
      </c>
      <c r="L219" s="12">
        <v>561</v>
      </c>
      <c r="N219" s="12">
        <v>213</v>
      </c>
      <c r="O219" s="12">
        <v>8.3049999999999997</v>
      </c>
      <c r="P219" s="14">
        <v>7.3999999999999996E-2</v>
      </c>
      <c r="Q219" s="15">
        <v>3.8563999999999998E-3</v>
      </c>
      <c r="R219" s="15"/>
      <c r="S219" s="12">
        <v>213</v>
      </c>
      <c r="T219" s="12">
        <v>4.468</v>
      </c>
      <c r="U219" s="12">
        <v>93.2</v>
      </c>
      <c r="V219" s="12">
        <v>0.1706</v>
      </c>
      <c r="W219" s="14">
        <v>1.9400000000000001E-2</v>
      </c>
      <c r="X219" s="14"/>
      <c r="AD219" s="12">
        <v>107</v>
      </c>
      <c r="AE219" s="12">
        <v>2.2759999999999998</v>
      </c>
      <c r="AF219" s="12">
        <v>1275</v>
      </c>
    </row>
    <row r="220" spans="1:32">
      <c r="A220" s="12">
        <v>107</v>
      </c>
      <c r="B220" s="12">
        <v>4.2560000000000002</v>
      </c>
      <c r="C220" s="16">
        <v>14.45</v>
      </c>
      <c r="J220" s="12">
        <v>113</v>
      </c>
      <c r="K220" s="12">
        <v>4.468</v>
      </c>
      <c r="L220" s="12">
        <v>496</v>
      </c>
      <c r="N220" s="12">
        <v>214</v>
      </c>
      <c r="O220" s="12">
        <v>8.3610000000000007</v>
      </c>
      <c r="P220" s="14">
        <v>7.9399999999999998E-2</v>
      </c>
      <c r="Q220" s="15">
        <v>3.5106999999999998E-3</v>
      </c>
      <c r="R220" s="15"/>
      <c r="S220" s="12">
        <v>214</v>
      </c>
      <c r="T220" s="12">
        <v>4.4930000000000003</v>
      </c>
      <c r="U220" s="12">
        <v>163.4</v>
      </c>
      <c r="V220" s="12">
        <v>8.48E-2</v>
      </c>
      <c r="W220" s="14">
        <v>2.5600000000000001E-2</v>
      </c>
      <c r="X220" s="14"/>
      <c r="AD220" s="12">
        <v>107.5</v>
      </c>
      <c r="AE220" s="12">
        <v>2.286</v>
      </c>
      <c r="AF220" s="12">
        <v>1068</v>
      </c>
    </row>
    <row r="221" spans="1:32">
      <c r="A221" s="12">
        <v>107.5</v>
      </c>
      <c r="B221" s="12">
        <v>4.274</v>
      </c>
      <c r="C221" s="16">
        <v>14.05</v>
      </c>
      <c r="J221" s="12">
        <v>113.5</v>
      </c>
      <c r="K221" s="12">
        <v>4.4850000000000003</v>
      </c>
      <c r="L221" s="12">
        <v>585</v>
      </c>
      <c r="N221" s="12">
        <v>215</v>
      </c>
      <c r="O221" s="12">
        <v>8.4169999999999998</v>
      </c>
      <c r="P221" s="14">
        <v>7.6200000000000004E-2</v>
      </c>
      <c r="Q221" s="15">
        <v>3.5071E-3</v>
      </c>
      <c r="R221" s="15"/>
      <c r="S221" s="12">
        <v>215</v>
      </c>
      <c r="T221" s="12">
        <v>4.5190000000000001</v>
      </c>
      <c r="U221" s="12">
        <v>87.6</v>
      </c>
      <c r="V221" s="12">
        <v>0.1804</v>
      </c>
      <c r="W221" s="14">
        <v>8.2614999999999997E-3</v>
      </c>
      <c r="X221" s="14"/>
      <c r="AD221" s="12">
        <v>108</v>
      </c>
      <c r="AE221" s="12">
        <v>2.2959999999999998</v>
      </c>
      <c r="AF221" s="12">
        <v>1107</v>
      </c>
    </row>
    <row r="222" spans="1:32">
      <c r="A222" s="12">
        <v>108</v>
      </c>
      <c r="B222" s="12">
        <v>4.2919999999999998</v>
      </c>
      <c r="C222" s="16">
        <v>14.8</v>
      </c>
      <c r="J222" s="12">
        <v>114</v>
      </c>
      <c r="K222" s="12">
        <v>4.5030000000000001</v>
      </c>
      <c r="L222" s="12">
        <v>466</v>
      </c>
      <c r="N222" s="12">
        <v>216</v>
      </c>
      <c r="O222" s="12">
        <v>8.4740000000000002</v>
      </c>
      <c r="P222" s="14">
        <v>7.5600000000000001E-2</v>
      </c>
      <c r="Q222" s="15">
        <v>3.4895E-3</v>
      </c>
      <c r="R222" s="15"/>
      <c r="S222" s="12">
        <v>216</v>
      </c>
      <c r="T222" s="12">
        <v>4.5460000000000003</v>
      </c>
      <c r="U222" s="12">
        <v>46.5</v>
      </c>
      <c r="V222" s="12">
        <v>0.1099</v>
      </c>
      <c r="W222" s="14">
        <v>6.3889000000000003E-3</v>
      </c>
      <c r="X222" s="14"/>
      <c r="AD222" s="12">
        <v>108.5</v>
      </c>
      <c r="AE222" s="12">
        <v>2.306</v>
      </c>
      <c r="AF222" s="12">
        <v>942</v>
      </c>
    </row>
    <row r="223" spans="1:32">
      <c r="A223" s="12">
        <v>108.5</v>
      </c>
      <c r="B223" s="12">
        <v>4.3090000000000002</v>
      </c>
      <c r="C223" s="16">
        <v>14.8</v>
      </c>
      <c r="J223" s="12">
        <v>114.5</v>
      </c>
      <c r="K223" s="12">
        <v>4.5199999999999996</v>
      </c>
      <c r="L223" s="12">
        <v>587</v>
      </c>
      <c r="N223" s="12">
        <v>217</v>
      </c>
      <c r="O223" s="12">
        <v>8.532</v>
      </c>
      <c r="P223" s="14">
        <v>7.3099999999999998E-2</v>
      </c>
      <c r="Q223" s="15">
        <v>3.4759000000000001E-3</v>
      </c>
      <c r="R223" s="15"/>
      <c r="S223" s="12">
        <v>217</v>
      </c>
      <c r="T223" s="12">
        <v>4.5720000000000001</v>
      </c>
      <c r="U223" s="12">
        <v>53.8</v>
      </c>
      <c r="V223" s="12">
        <v>0.18340000000000001</v>
      </c>
      <c r="W223" s="14">
        <v>0.01</v>
      </c>
      <c r="X223" s="14"/>
      <c r="AD223" s="12">
        <v>109</v>
      </c>
      <c r="AE223" s="12">
        <v>2.3149999999999999</v>
      </c>
      <c r="AF223" s="12">
        <v>1251</v>
      </c>
    </row>
    <row r="224" spans="1:32">
      <c r="A224" s="12">
        <v>109</v>
      </c>
      <c r="B224" s="12">
        <v>4.327</v>
      </c>
      <c r="C224" s="16">
        <v>15.55</v>
      </c>
      <c r="J224" s="12">
        <v>115</v>
      </c>
      <c r="K224" s="12">
        <v>4.5369999999999999</v>
      </c>
      <c r="L224" s="12">
        <v>546</v>
      </c>
      <c r="N224" s="12">
        <v>218</v>
      </c>
      <c r="O224" s="12">
        <v>8.5890000000000004</v>
      </c>
      <c r="P224" s="14">
        <v>6.9099999999999995E-2</v>
      </c>
      <c r="Q224" s="15">
        <v>3.8E-3</v>
      </c>
      <c r="R224" s="15"/>
      <c r="S224" s="12">
        <v>218</v>
      </c>
      <c r="T224" s="12">
        <v>4.5990000000000002</v>
      </c>
      <c r="U224" s="12">
        <v>47.8</v>
      </c>
      <c r="V224" s="12">
        <v>0.20449999999999999</v>
      </c>
      <c r="W224" s="14">
        <v>9.7370000000000009E-3</v>
      </c>
      <c r="X224" s="14"/>
      <c r="AD224" s="12">
        <v>109.5</v>
      </c>
      <c r="AE224" s="12">
        <v>2.3250000000000002</v>
      </c>
      <c r="AF224" s="12">
        <v>2262</v>
      </c>
    </row>
    <row r="225" spans="1:32">
      <c r="A225" s="12">
        <v>109.5</v>
      </c>
      <c r="B225" s="12">
        <v>4.3449999999999998</v>
      </c>
      <c r="C225" s="16">
        <v>17.8</v>
      </c>
      <c r="J225" s="12">
        <v>115.5</v>
      </c>
      <c r="K225" s="12">
        <v>4.5549999999999997</v>
      </c>
      <c r="L225" s="12">
        <v>561</v>
      </c>
      <c r="N225" s="12">
        <v>219</v>
      </c>
      <c r="O225" s="12">
        <v>8.6479999999999997</v>
      </c>
      <c r="P225" s="14">
        <v>2.52E-2</v>
      </c>
      <c r="Q225" s="15">
        <v>8.8763000000000002E-3</v>
      </c>
      <c r="R225" s="15"/>
      <c r="S225" s="12">
        <v>219</v>
      </c>
      <c r="T225" s="12">
        <v>4.6269999999999998</v>
      </c>
      <c r="U225" s="12">
        <v>105.8</v>
      </c>
      <c r="V225" s="12">
        <v>0.21249999999999999</v>
      </c>
      <c r="W225" s="14">
        <v>1.38E-2</v>
      </c>
      <c r="X225" s="14"/>
      <c r="AD225" s="12">
        <v>110</v>
      </c>
      <c r="AE225" s="12">
        <v>2.335</v>
      </c>
      <c r="AF225" s="12">
        <v>2140</v>
      </c>
    </row>
    <row r="226" spans="1:32">
      <c r="A226" s="12">
        <v>110</v>
      </c>
      <c r="B226" s="12">
        <v>4.3620000000000001</v>
      </c>
      <c r="C226" s="16">
        <v>19.649999999999999</v>
      </c>
      <c r="J226" s="12">
        <v>116</v>
      </c>
      <c r="K226" s="12">
        <v>4.5720000000000001</v>
      </c>
      <c r="L226" s="12">
        <v>498</v>
      </c>
      <c r="N226" s="12">
        <v>220</v>
      </c>
      <c r="O226" s="12">
        <v>8.7070000000000007</v>
      </c>
      <c r="P226" s="14">
        <v>7.6300000000000007E-2</v>
      </c>
      <c r="Q226" s="15">
        <v>3.6949000000000001E-3</v>
      </c>
      <c r="R226" s="15"/>
      <c r="S226" s="12">
        <v>220</v>
      </c>
      <c r="T226" s="12">
        <v>4.6539999999999999</v>
      </c>
      <c r="U226" s="12">
        <v>107.3</v>
      </c>
      <c r="V226" s="12">
        <v>0.23050000000000001</v>
      </c>
      <c r="W226" s="14">
        <v>1.5599999999999999E-2</v>
      </c>
      <c r="X226" s="14"/>
      <c r="AD226" s="12">
        <v>110.5</v>
      </c>
      <c r="AE226" s="12">
        <v>2.3450000000000002</v>
      </c>
      <c r="AF226" s="12">
        <v>1746</v>
      </c>
    </row>
    <row r="227" spans="1:32">
      <c r="A227" s="12">
        <v>110.5</v>
      </c>
      <c r="B227" s="12">
        <v>4.38</v>
      </c>
      <c r="C227" s="16">
        <v>18.05</v>
      </c>
      <c r="J227" s="12">
        <v>116.5</v>
      </c>
      <c r="K227" s="12">
        <v>4.5890000000000004</v>
      </c>
      <c r="L227" s="12">
        <v>490</v>
      </c>
      <c r="N227" s="12">
        <v>221</v>
      </c>
      <c r="O227" s="12">
        <v>8.766</v>
      </c>
      <c r="P227" s="14">
        <v>6.8199999999999997E-2</v>
      </c>
      <c r="Q227" s="15">
        <v>3.7678E-3</v>
      </c>
      <c r="R227" s="15"/>
      <c r="S227" s="12">
        <v>221</v>
      </c>
      <c r="T227" s="12">
        <v>4.6820000000000004</v>
      </c>
      <c r="U227" s="12">
        <v>76.8</v>
      </c>
      <c r="V227" s="12">
        <v>0.19600000000000001</v>
      </c>
      <c r="W227" s="14">
        <v>1.2E-2</v>
      </c>
      <c r="X227" s="14"/>
      <c r="AD227" s="12">
        <v>111</v>
      </c>
      <c r="AE227" s="12">
        <v>2.355</v>
      </c>
      <c r="AF227" s="12">
        <v>1483</v>
      </c>
    </row>
    <row r="228" spans="1:32">
      <c r="A228" s="12">
        <v>111</v>
      </c>
      <c r="B228" s="12">
        <v>4.3979999999999997</v>
      </c>
      <c r="C228" s="16">
        <v>16.7</v>
      </c>
      <c r="J228" s="12">
        <v>117</v>
      </c>
      <c r="K228" s="12">
        <v>4.6070000000000002</v>
      </c>
      <c r="L228" s="12">
        <v>464</v>
      </c>
      <c r="N228" s="12">
        <v>222</v>
      </c>
      <c r="O228" s="12">
        <v>8.8249999999999993</v>
      </c>
      <c r="P228" s="14">
        <v>6.6799999999999998E-2</v>
      </c>
      <c r="Q228" s="15">
        <v>3.8356000000000002E-3</v>
      </c>
      <c r="R228" s="15"/>
      <c r="S228" s="12">
        <v>222</v>
      </c>
      <c r="T228" s="12">
        <v>4.71</v>
      </c>
      <c r="U228" s="12">
        <v>84.1</v>
      </c>
      <c r="V228" s="12">
        <v>0.15509999999999999</v>
      </c>
      <c r="W228" s="14">
        <v>1.21E-2</v>
      </c>
      <c r="X228" s="14"/>
      <c r="AD228" s="12">
        <v>111.5</v>
      </c>
      <c r="AE228" s="12">
        <v>2.3650000000000002</v>
      </c>
      <c r="AF228" s="12">
        <v>1794</v>
      </c>
    </row>
    <row r="229" spans="1:32">
      <c r="A229" s="12">
        <v>111.5</v>
      </c>
      <c r="B229" s="12">
        <v>4.415</v>
      </c>
      <c r="C229" s="16">
        <v>17.3</v>
      </c>
      <c r="J229" s="12">
        <v>117.5</v>
      </c>
      <c r="K229" s="12">
        <v>4.6239999999999997</v>
      </c>
      <c r="L229" s="12">
        <v>464</v>
      </c>
      <c r="N229" s="12">
        <v>223</v>
      </c>
      <c r="O229" s="12">
        <v>8.8849999999999998</v>
      </c>
      <c r="P229" s="14">
        <v>6.83E-2</v>
      </c>
      <c r="Q229" s="15">
        <v>3.4916999999999999E-3</v>
      </c>
      <c r="R229" s="15"/>
      <c r="S229" s="12">
        <v>223</v>
      </c>
      <c r="T229" s="12">
        <v>4.7380000000000004</v>
      </c>
      <c r="U229" s="12">
        <v>45.2</v>
      </c>
      <c r="V229" s="12">
        <v>0.1966</v>
      </c>
      <c r="W229" s="14">
        <v>9.9320999999999993E-3</v>
      </c>
      <c r="X229" s="14"/>
      <c r="AD229" s="12">
        <v>112</v>
      </c>
      <c r="AE229" s="12">
        <v>2.375</v>
      </c>
      <c r="AF229" s="12">
        <v>1497</v>
      </c>
    </row>
    <row r="230" spans="1:32">
      <c r="A230" s="12">
        <v>112</v>
      </c>
      <c r="B230" s="12">
        <v>4.4329999999999998</v>
      </c>
      <c r="C230" s="16">
        <v>17.55</v>
      </c>
      <c r="J230" s="12">
        <v>118</v>
      </c>
      <c r="K230" s="12">
        <v>4.641</v>
      </c>
      <c r="L230" s="12">
        <v>510</v>
      </c>
      <c r="N230" s="12">
        <v>224</v>
      </c>
      <c r="O230" s="12">
        <v>8.9459999999999997</v>
      </c>
      <c r="P230" s="14">
        <v>6.6799999999999998E-2</v>
      </c>
      <c r="Q230" s="15">
        <v>3.7098000000000001E-3</v>
      </c>
      <c r="R230" s="15"/>
      <c r="S230" s="12">
        <v>224</v>
      </c>
      <c r="T230" s="12">
        <v>4.7670000000000003</v>
      </c>
      <c r="U230" s="12">
        <v>74</v>
      </c>
      <c r="V230" s="12">
        <v>0.14119999999999999</v>
      </c>
      <c r="W230" s="14">
        <v>1.78E-2</v>
      </c>
      <c r="X230" s="14"/>
      <c r="AD230" s="12">
        <v>112.5</v>
      </c>
      <c r="AE230" s="12">
        <v>2.3849999999999998</v>
      </c>
      <c r="AF230" s="12">
        <v>1458</v>
      </c>
    </row>
    <row r="231" spans="1:32">
      <c r="A231" s="12">
        <v>112.5</v>
      </c>
      <c r="B231" s="12">
        <v>4.45</v>
      </c>
      <c r="C231" s="16">
        <v>17.3</v>
      </c>
      <c r="J231" s="12">
        <v>118.5</v>
      </c>
      <c r="K231" s="12">
        <v>4.6589999999999998</v>
      </c>
      <c r="L231" s="12">
        <v>503</v>
      </c>
      <c r="N231" s="12">
        <v>225</v>
      </c>
      <c r="O231" s="12">
        <v>9.0060000000000002</v>
      </c>
      <c r="P231" s="14">
        <v>7.0599999999999996E-2</v>
      </c>
      <c r="Q231" s="15">
        <v>3.49E-3</v>
      </c>
      <c r="R231" s="15"/>
      <c r="S231" s="12">
        <v>225</v>
      </c>
      <c r="T231" s="12">
        <v>4.7960000000000003</v>
      </c>
      <c r="U231" s="12">
        <v>89.6</v>
      </c>
      <c r="V231" s="12">
        <v>0.159</v>
      </c>
      <c r="W231" s="14">
        <v>1.1299999999999999E-2</v>
      </c>
      <c r="X231" s="14"/>
      <c r="AD231" s="12">
        <v>113</v>
      </c>
      <c r="AE231" s="12">
        <v>2.395</v>
      </c>
      <c r="AF231" s="12">
        <v>2257</v>
      </c>
    </row>
    <row r="232" spans="1:32">
      <c r="A232" s="12">
        <v>113</v>
      </c>
      <c r="B232" s="12">
        <v>4.468</v>
      </c>
      <c r="C232" s="16">
        <v>16.600000000000001</v>
      </c>
      <c r="J232" s="12">
        <v>119</v>
      </c>
      <c r="K232" s="12">
        <v>4.6760000000000002</v>
      </c>
      <c r="L232" s="12">
        <v>469</v>
      </c>
      <c r="N232" s="12">
        <v>226</v>
      </c>
      <c r="O232" s="12">
        <v>9.0670000000000002</v>
      </c>
      <c r="P232" s="14">
        <v>7.4800000000000005E-2</v>
      </c>
      <c r="Q232" s="15">
        <v>3.241E-3</v>
      </c>
      <c r="R232" s="15"/>
      <c r="S232" s="12">
        <v>226</v>
      </c>
      <c r="T232" s="12">
        <v>4.8109999999999999</v>
      </c>
      <c r="U232" s="12">
        <v>58.7</v>
      </c>
      <c r="V232" s="12">
        <v>0.31940000000000002</v>
      </c>
      <c r="W232" s="14">
        <v>2.4299999999999999E-2</v>
      </c>
      <c r="X232" s="14"/>
      <c r="AD232" s="12">
        <v>113.5</v>
      </c>
      <c r="AE232" s="12">
        <v>2.4049999999999998</v>
      </c>
      <c r="AF232" s="12">
        <v>1807</v>
      </c>
    </row>
    <row r="233" spans="1:32">
      <c r="A233" s="12">
        <v>113.5</v>
      </c>
      <c r="B233" s="12">
        <v>4.4850000000000003</v>
      </c>
      <c r="C233" s="16">
        <v>14.5</v>
      </c>
      <c r="J233" s="12">
        <v>119.5</v>
      </c>
      <c r="K233" s="12">
        <v>4.6929999999999996</v>
      </c>
      <c r="L233" s="12">
        <v>417</v>
      </c>
      <c r="N233" s="12">
        <v>227</v>
      </c>
      <c r="O233" s="12">
        <v>9.1280000000000001</v>
      </c>
      <c r="P233" s="14">
        <v>7.4999999999999997E-2</v>
      </c>
      <c r="Q233" s="15">
        <v>3.1310999999999999E-3</v>
      </c>
      <c r="R233" s="15"/>
      <c r="S233" s="12">
        <v>227</v>
      </c>
      <c r="T233" s="12">
        <v>4.8550000000000004</v>
      </c>
      <c r="U233" s="12">
        <v>77</v>
      </c>
      <c r="V233" s="12">
        <v>0.1138</v>
      </c>
      <c r="W233" s="14">
        <v>6.025E-3</v>
      </c>
      <c r="X233" s="14"/>
      <c r="AD233" s="12">
        <v>114</v>
      </c>
      <c r="AE233" s="12">
        <v>2.415</v>
      </c>
      <c r="AF233" s="12">
        <v>2248</v>
      </c>
    </row>
    <row r="234" spans="1:32">
      <c r="A234" s="12">
        <v>114</v>
      </c>
      <c r="B234" s="12">
        <v>4.5030000000000001</v>
      </c>
      <c r="C234" s="16">
        <v>14.45</v>
      </c>
      <c r="J234" s="12">
        <v>120</v>
      </c>
      <c r="K234" s="12">
        <v>4.71</v>
      </c>
      <c r="L234" s="12">
        <v>450</v>
      </c>
      <c r="N234" s="12">
        <v>228</v>
      </c>
      <c r="O234" s="12">
        <v>9.1890000000000001</v>
      </c>
      <c r="P234" s="14">
        <v>7.7399999999999997E-2</v>
      </c>
      <c r="Q234" s="15">
        <v>3.2556999999999998E-3</v>
      </c>
      <c r="R234" s="15"/>
      <c r="S234" s="12">
        <v>228</v>
      </c>
      <c r="T234" s="12">
        <v>4.87</v>
      </c>
      <c r="U234" s="12">
        <v>40.200000000000003</v>
      </c>
      <c r="V234" s="12">
        <v>0.29849999999999999</v>
      </c>
      <c r="W234" s="14">
        <v>2.1499999999999998E-2</v>
      </c>
      <c r="X234" s="14"/>
      <c r="AD234" s="12">
        <v>114.5</v>
      </c>
      <c r="AE234" s="12">
        <v>2.4249999999999998</v>
      </c>
      <c r="AF234" s="12">
        <v>3813</v>
      </c>
    </row>
    <row r="235" spans="1:32">
      <c r="A235" s="12">
        <v>114.5</v>
      </c>
      <c r="B235" s="12">
        <v>4.5199999999999996</v>
      </c>
      <c r="C235" s="16">
        <v>15.85</v>
      </c>
      <c r="J235" s="12">
        <v>120.5</v>
      </c>
      <c r="K235" s="12">
        <v>4.7270000000000003</v>
      </c>
      <c r="L235" s="12">
        <v>419</v>
      </c>
      <c r="N235" s="12">
        <v>229</v>
      </c>
      <c r="O235" s="12">
        <v>9.25</v>
      </c>
      <c r="P235" s="14">
        <v>8.2600000000000007E-2</v>
      </c>
      <c r="Q235" s="15">
        <v>3.1524999999999999E-3</v>
      </c>
      <c r="R235" s="15"/>
      <c r="S235" s="12">
        <v>229</v>
      </c>
      <c r="T235" s="12">
        <v>4.915</v>
      </c>
      <c r="U235" s="12">
        <v>59.4</v>
      </c>
      <c r="V235" s="12">
        <v>0.1208</v>
      </c>
      <c r="W235" s="14">
        <v>7.4444000000000003E-3</v>
      </c>
      <c r="X235" s="14"/>
      <c r="AD235" s="12">
        <v>115</v>
      </c>
      <c r="AE235" s="12">
        <v>2.4350000000000001</v>
      </c>
      <c r="AF235" s="12">
        <v>4165</v>
      </c>
    </row>
    <row r="236" spans="1:32">
      <c r="A236" s="12">
        <v>115</v>
      </c>
      <c r="B236" s="12">
        <v>4.5369999999999999</v>
      </c>
      <c r="C236" s="16">
        <v>16.2</v>
      </c>
      <c r="J236" s="12">
        <v>121</v>
      </c>
      <c r="K236" s="12">
        <v>4.7450000000000001</v>
      </c>
      <c r="L236" s="12">
        <v>473</v>
      </c>
      <c r="N236" s="12">
        <v>230</v>
      </c>
      <c r="O236" s="12">
        <v>9.3109999999999999</v>
      </c>
      <c r="P236" s="14">
        <v>7.5200000000000003E-2</v>
      </c>
      <c r="Q236" s="15">
        <v>3.5295000000000001E-3</v>
      </c>
      <c r="R236" s="15"/>
      <c r="S236" s="12">
        <v>230</v>
      </c>
      <c r="T236" s="12">
        <v>4.93</v>
      </c>
      <c r="U236" s="12">
        <v>49.7</v>
      </c>
      <c r="V236" s="12">
        <v>0.30059999999999998</v>
      </c>
      <c r="W236" s="14">
        <v>3.3500000000000002E-2</v>
      </c>
      <c r="X236" s="14"/>
      <c r="AD236" s="12">
        <v>115.5</v>
      </c>
      <c r="AE236" s="12">
        <v>2.4449999999999998</v>
      </c>
      <c r="AF236" s="12">
        <v>4048</v>
      </c>
    </row>
    <row r="237" spans="1:32">
      <c r="A237" s="12">
        <v>115.5</v>
      </c>
      <c r="B237" s="12">
        <v>4.5549999999999997</v>
      </c>
      <c r="C237" s="16">
        <v>16.3</v>
      </c>
      <c r="J237" s="12">
        <v>121.5</v>
      </c>
      <c r="K237" s="12">
        <v>4.7619999999999996</v>
      </c>
      <c r="L237" s="12">
        <v>466</v>
      </c>
      <c r="N237" s="12">
        <v>231</v>
      </c>
      <c r="O237" s="12">
        <v>9.3729999999999993</v>
      </c>
      <c r="P237" s="14">
        <v>7.6499999999999999E-2</v>
      </c>
      <c r="Q237" s="15">
        <v>3.2387000000000002E-3</v>
      </c>
      <c r="R237" s="15"/>
      <c r="S237" s="12">
        <v>231</v>
      </c>
      <c r="T237" s="12">
        <v>4.976</v>
      </c>
      <c r="U237" s="12">
        <v>71.7</v>
      </c>
      <c r="V237" s="12">
        <v>9.6500000000000002E-2</v>
      </c>
      <c r="W237" s="14">
        <v>0.01</v>
      </c>
      <c r="X237" s="14"/>
      <c r="AD237" s="12">
        <v>116</v>
      </c>
      <c r="AE237" s="12">
        <v>2.4550000000000001</v>
      </c>
      <c r="AF237" s="12">
        <v>2179</v>
      </c>
    </row>
    <row r="238" spans="1:32">
      <c r="A238" s="12">
        <v>116</v>
      </c>
      <c r="B238" s="12">
        <v>4.5720000000000001</v>
      </c>
      <c r="C238" s="16">
        <v>16.55</v>
      </c>
      <c r="J238" s="12">
        <v>122</v>
      </c>
      <c r="K238" s="12">
        <v>4.7789999999999999</v>
      </c>
      <c r="L238" s="12">
        <v>406</v>
      </c>
      <c r="N238" s="12">
        <v>232</v>
      </c>
      <c r="O238" s="12">
        <v>9.4339999999999993</v>
      </c>
      <c r="P238" s="14">
        <v>7.2300000000000003E-2</v>
      </c>
      <c r="Q238" s="15">
        <v>3.4902000000000002E-3</v>
      </c>
      <c r="R238" s="15"/>
      <c r="S238" s="12">
        <v>232</v>
      </c>
      <c r="T238" s="12">
        <v>4.9909999999999997</v>
      </c>
      <c r="U238" s="12">
        <v>89.6</v>
      </c>
      <c r="V238" s="12">
        <v>0.27689999999999998</v>
      </c>
      <c r="W238" s="14">
        <v>2.6499999999999999E-2</v>
      </c>
      <c r="X238" s="14"/>
      <c r="AD238" s="12">
        <v>116.5</v>
      </c>
      <c r="AE238" s="12">
        <v>2.4649999999999999</v>
      </c>
      <c r="AF238" s="12">
        <v>1262</v>
      </c>
    </row>
    <row r="239" spans="1:32">
      <c r="A239" s="12">
        <v>116.5</v>
      </c>
      <c r="B239" s="12">
        <v>4.5890000000000004</v>
      </c>
      <c r="C239" s="16">
        <v>14.85</v>
      </c>
      <c r="J239" s="12">
        <v>122.5</v>
      </c>
      <c r="K239" s="12">
        <v>4.7960000000000003</v>
      </c>
      <c r="L239" s="12">
        <v>352</v>
      </c>
      <c r="N239" s="12">
        <v>233</v>
      </c>
      <c r="O239" s="12">
        <v>9.4949999999999992</v>
      </c>
      <c r="P239" s="14">
        <v>8.2400000000000001E-2</v>
      </c>
      <c r="Q239" s="15">
        <v>3.5425999999999999E-3</v>
      </c>
      <c r="R239" s="15"/>
      <c r="S239" s="12">
        <v>233</v>
      </c>
      <c r="T239" s="12">
        <v>5.0380000000000003</v>
      </c>
      <c r="U239" s="12">
        <v>104.4</v>
      </c>
      <c r="V239" s="12">
        <v>0.11020000000000001</v>
      </c>
      <c r="W239" s="14">
        <v>5.1149000000000003E-3</v>
      </c>
      <c r="X239" s="14"/>
      <c r="AD239" s="12">
        <v>117</v>
      </c>
      <c r="AE239" s="12">
        <v>2.4750000000000001</v>
      </c>
      <c r="AF239" s="12">
        <v>1316</v>
      </c>
    </row>
    <row r="240" spans="1:32">
      <c r="A240" s="12">
        <v>117</v>
      </c>
      <c r="B240" s="12">
        <v>4.6070000000000002</v>
      </c>
      <c r="C240" s="16">
        <v>14.95</v>
      </c>
      <c r="J240" s="12">
        <v>123</v>
      </c>
      <c r="K240" s="12">
        <v>4.8129999999999997</v>
      </c>
      <c r="L240" s="12">
        <v>411</v>
      </c>
      <c r="N240" s="12">
        <v>234</v>
      </c>
      <c r="O240" s="12">
        <v>9.5570000000000004</v>
      </c>
      <c r="P240" s="14">
        <v>7.51E-2</v>
      </c>
      <c r="Q240" s="15">
        <v>3.5081000000000001E-3</v>
      </c>
      <c r="R240" s="15"/>
      <c r="S240" s="12">
        <v>234</v>
      </c>
      <c r="T240" s="12">
        <v>5.069</v>
      </c>
      <c r="U240" s="12">
        <v>37.200000000000003</v>
      </c>
      <c r="V240" s="12">
        <v>0.1779</v>
      </c>
      <c r="W240" s="14">
        <v>6.8323000000000004E-3</v>
      </c>
      <c r="X240" s="14"/>
      <c r="AD240" s="12">
        <v>117.5</v>
      </c>
      <c r="AE240" s="12">
        <v>2.4849999999999999</v>
      </c>
      <c r="AF240" s="12">
        <v>1421</v>
      </c>
    </row>
    <row r="241" spans="1:32">
      <c r="A241" s="12">
        <v>117.5</v>
      </c>
      <c r="B241" s="12">
        <v>4.6239999999999997</v>
      </c>
      <c r="C241" s="16">
        <v>15.55</v>
      </c>
      <c r="J241" s="12">
        <v>123.5</v>
      </c>
      <c r="K241" s="12">
        <v>4.83</v>
      </c>
      <c r="L241" s="12">
        <v>565</v>
      </c>
      <c r="N241" s="12">
        <v>235</v>
      </c>
      <c r="O241" s="12">
        <v>9.6180000000000003</v>
      </c>
      <c r="P241" s="14">
        <v>7.1199999999999999E-2</v>
      </c>
      <c r="Q241" s="15">
        <v>3.6213E-3</v>
      </c>
      <c r="R241" s="15"/>
      <c r="S241" s="12">
        <v>235</v>
      </c>
      <c r="T241" s="12">
        <v>5.101</v>
      </c>
      <c r="U241" s="12">
        <v>24.3</v>
      </c>
      <c r="V241" s="12">
        <v>0.1593</v>
      </c>
      <c r="W241" s="14">
        <v>6.5906000000000003E-3</v>
      </c>
      <c r="X241" s="14"/>
      <c r="AD241" s="12">
        <v>118</v>
      </c>
      <c r="AE241" s="12">
        <v>2.4950000000000001</v>
      </c>
      <c r="AF241" s="12">
        <v>1425</v>
      </c>
    </row>
    <row r="242" spans="1:32">
      <c r="A242" s="12">
        <v>118</v>
      </c>
      <c r="B242" s="12">
        <v>4.641</v>
      </c>
      <c r="C242" s="16">
        <v>16</v>
      </c>
      <c r="J242" s="12">
        <v>124</v>
      </c>
      <c r="K242" s="12">
        <v>4.8470000000000004</v>
      </c>
      <c r="L242" s="12">
        <v>612</v>
      </c>
      <c r="N242" s="12">
        <v>236</v>
      </c>
      <c r="O242" s="12">
        <v>9.68</v>
      </c>
      <c r="P242" s="14">
        <v>7.7499999999999999E-2</v>
      </c>
      <c r="Q242" s="15">
        <v>3.3226000000000002E-3</v>
      </c>
      <c r="R242" s="15"/>
      <c r="S242" s="12">
        <v>236</v>
      </c>
      <c r="T242" s="12">
        <v>5.133</v>
      </c>
      <c r="U242" s="12">
        <v>31.8</v>
      </c>
      <c r="V242" s="12">
        <v>0.1638</v>
      </c>
      <c r="W242" s="14">
        <v>6.6781000000000002E-3</v>
      </c>
      <c r="X242" s="14"/>
      <c r="AD242" s="12">
        <v>118.5</v>
      </c>
      <c r="AE242" s="12">
        <v>2.5049999999999999</v>
      </c>
      <c r="AF242" s="12">
        <v>2158</v>
      </c>
    </row>
    <row r="243" spans="1:32">
      <c r="A243" s="12">
        <v>118.5</v>
      </c>
      <c r="B243" s="12">
        <v>4.6589999999999998</v>
      </c>
      <c r="C243" s="16">
        <v>16.350000000000001</v>
      </c>
      <c r="J243" s="12">
        <v>124.5</v>
      </c>
      <c r="K243" s="12">
        <v>4.8639999999999999</v>
      </c>
      <c r="L243" s="12">
        <v>630</v>
      </c>
      <c r="N243" s="12">
        <v>237</v>
      </c>
      <c r="O243" s="12">
        <v>9.7409999999999997</v>
      </c>
      <c r="P243" s="14">
        <v>7.4300000000000005E-2</v>
      </c>
      <c r="Q243" s="15">
        <v>3.5458999999999998E-3</v>
      </c>
      <c r="R243" s="15"/>
      <c r="S243" s="12">
        <v>237</v>
      </c>
      <c r="T243" s="12">
        <v>5.165</v>
      </c>
      <c r="U243" s="12">
        <v>31</v>
      </c>
      <c r="V243" s="12">
        <v>0.13819999999999999</v>
      </c>
      <c r="W243" s="14">
        <v>6.9156E-3</v>
      </c>
      <c r="X243" s="14"/>
      <c r="AD243" s="12">
        <v>119</v>
      </c>
      <c r="AE243" s="12">
        <v>2.5150000000000001</v>
      </c>
      <c r="AF243" s="12">
        <v>1818</v>
      </c>
    </row>
    <row r="244" spans="1:32">
      <c r="A244" s="12">
        <v>119</v>
      </c>
      <c r="B244" s="12">
        <v>4.6760000000000002</v>
      </c>
      <c r="C244" s="16">
        <v>13.45</v>
      </c>
      <c r="J244" s="12">
        <v>125</v>
      </c>
      <c r="K244" s="12">
        <v>4.8810000000000002</v>
      </c>
      <c r="L244" s="12">
        <v>696</v>
      </c>
      <c r="N244" s="12">
        <v>238</v>
      </c>
      <c r="O244" s="12">
        <v>9.8019999999999996</v>
      </c>
      <c r="P244" s="14">
        <v>6.9400000000000003E-2</v>
      </c>
      <c r="Q244" s="15">
        <v>3.8E-3</v>
      </c>
      <c r="R244" s="15"/>
      <c r="S244" s="12">
        <v>238</v>
      </c>
      <c r="T244" s="12">
        <v>5.1970000000000001</v>
      </c>
      <c r="U244" s="12">
        <v>36</v>
      </c>
      <c r="V244" s="12">
        <v>0.1163</v>
      </c>
      <c r="W244" s="14">
        <v>1.03E-2</v>
      </c>
      <c r="X244" s="14"/>
      <c r="AD244" s="12">
        <v>119.5</v>
      </c>
      <c r="AE244" s="12">
        <v>2.5249999999999999</v>
      </c>
      <c r="AF244" s="12">
        <v>1833</v>
      </c>
    </row>
    <row r="245" spans="1:32">
      <c r="A245" s="12">
        <v>119.5</v>
      </c>
      <c r="B245" s="12">
        <v>4.6929999999999996</v>
      </c>
      <c r="C245" s="16">
        <v>12.1</v>
      </c>
      <c r="J245" s="12">
        <v>125.5</v>
      </c>
      <c r="K245" s="12">
        <v>4.8979999999999997</v>
      </c>
      <c r="L245" s="12">
        <v>639</v>
      </c>
      <c r="N245" s="12">
        <v>239</v>
      </c>
      <c r="O245" s="12">
        <v>9.8640000000000008</v>
      </c>
      <c r="P245" s="14">
        <v>6.1400000000000003E-2</v>
      </c>
      <c r="Q245" s="15">
        <v>4.2015999999999998E-3</v>
      </c>
      <c r="R245" s="15"/>
      <c r="S245" s="12">
        <v>239</v>
      </c>
      <c r="T245" s="12">
        <v>5.23</v>
      </c>
      <c r="U245" s="12">
        <v>93.4</v>
      </c>
      <c r="V245" s="12">
        <v>0.128</v>
      </c>
      <c r="W245" s="14">
        <v>1.9800000000000002E-2</v>
      </c>
      <c r="X245" s="14"/>
      <c r="AD245" s="12">
        <v>120</v>
      </c>
      <c r="AE245" s="12">
        <v>2.536</v>
      </c>
      <c r="AF245" s="12">
        <v>1561</v>
      </c>
    </row>
    <row r="246" spans="1:32">
      <c r="A246" s="12">
        <v>120</v>
      </c>
      <c r="B246" s="12">
        <v>4.71</v>
      </c>
      <c r="C246" s="16">
        <v>12.25</v>
      </c>
      <c r="J246" s="12">
        <v>126</v>
      </c>
      <c r="K246" s="12">
        <v>4.915</v>
      </c>
      <c r="L246" s="12">
        <v>530</v>
      </c>
      <c r="N246" s="12">
        <v>240</v>
      </c>
      <c r="O246" s="12">
        <v>9.9250000000000007</v>
      </c>
      <c r="P246" s="14">
        <v>6.93E-2</v>
      </c>
      <c r="Q246" s="15">
        <v>3.8787000000000001E-3</v>
      </c>
      <c r="R246" s="15"/>
      <c r="S246" s="12">
        <v>240</v>
      </c>
      <c r="T246" s="12">
        <v>5.2629999999999999</v>
      </c>
      <c r="U246" s="12">
        <v>217.9</v>
      </c>
      <c r="V246" s="12">
        <v>0.15129999999999999</v>
      </c>
      <c r="W246" s="14">
        <v>1.2500000000000001E-2</v>
      </c>
      <c r="X246" s="14"/>
      <c r="AD246" s="12">
        <v>120.5</v>
      </c>
      <c r="AE246" s="12">
        <v>2.5459999999999998</v>
      </c>
      <c r="AF246" s="12">
        <v>1473</v>
      </c>
    </row>
    <row r="247" spans="1:32">
      <c r="A247" s="12">
        <v>120.5</v>
      </c>
      <c r="B247" s="12">
        <v>4.7270000000000003</v>
      </c>
      <c r="C247" s="16">
        <v>12.05</v>
      </c>
      <c r="J247" s="12">
        <v>126.5</v>
      </c>
      <c r="K247" s="12">
        <v>4.9320000000000004</v>
      </c>
      <c r="L247" s="12">
        <v>456</v>
      </c>
      <c r="N247" s="12">
        <v>241</v>
      </c>
      <c r="O247" s="12">
        <v>9.9860000000000007</v>
      </c>
      <c r="P247" s="14">
        <v>6.9000000000000006E-2</v>
      </c>
      <c r="Q247" s="15">
        <v>3.9262000000000003E-3</v>
      </c>
      <c r="R247" s="15"/>
      <c r="S247" s="12">
        <v>241</v>
      </c>
      <c r="T247" s="12">
        <v>5.2969999999999997</v>
      </c>
      <c r="U247" s="12">
        <v>154.69999999999999</v>
      </c>
      <c r="V247" s="12">
        <v>0.154</v>
      </c>
      <c r="W247" s="14">
        <v>1.0500000000000001E-2</v>
      </c>
      <c r="X247" s="14"/>
      <c r="AD247" s="12">
        <v>121</v>
      </c>
      <c r="AE247" s="12">
        <v>2.556</v>
      </c>
      <c r="AF247" s="12">
        <v>1720</v>
      </c>
    </row>
    <row r="248" spans="1:32">
      <c r="A248" s="12">
        <v>121</v>
      </c>
      <c r="B248" s="12">
        <v>4.7450000000000001</v>
      </c>
      <c r="C248" s="16">
        <v>13.05</v>
      </c>
      <c r="J248" s="12">
        <v>127</v>
      </c>
      <c r="K248" s="12">
        <v>4.9480000000000004</v>
      </c>
      <c r="L248" s="12">
        <v>486</v>
      </c>
      <c r="N248" s="12">
        <v>242</v>
      </c>
      <c r="O248" s="12">
        <v>10.048</v>
      </c>
      <c r="P248" s="14">
        <v>6.6799999999999998E-2</v>
      </c>
      <c r="Q248" s="15">
        <v>3.9322999999999997E-3</v>
      </c>
      <c r="R248" s="15"/>
      <c r="S248" s="12">
        <v>242</v>
      </c>
      <c r="T248" s="12">
        <v>5.33</v>
      </c>
      <c r="U248" s="12">
        <v>82.8</v>
      </c>
      <c r="V248" s="12">
        <v>0.15659999999999999</v>
      </c>
      <c r="W248" s="14">
        <v>9.7544999999999993E-3</v>
      </c>
      <c r="X248" s="14"/>
      <c r="AD248" s="12">
        <v>121.5</v>
      </c>
      <c r="AE248" s="12">
        <v>2.5659999999999998</v>
      </c>
      <c r="AF248" s="12">
        <v>1557</v>
      </c>
    </row>
    <row r="249" spans="1:32">
      <c r="A249" s="12">
        <v>121.5</v>
      </c>
      <c r="B249" s="12">
        <v>4.7619999999999996</v>
      </c>
      <c r="C249" s="16">
        <v>13.6</v>
      </c>
      <c r="J249" s="12">
        <v>127.5</v>
      </c>
      <c r="K249" s="12">
        <v>4.9649999999999999</v>
      </c>
      <c r="L249" s="12">
        <v>509</v>
      </c>
      <c r="N249" s="12">
        <v>243</v>
      </c>
      <c r="O249" s="12">
        <v>10.109</v>
      </c>
      <c r="P249" s="14">
        <v>6.9400000000000003E-2</v>
      </c>
      <c r="Q249" s="15">
        <v>3.9607000000000002E-3</v>
      </c>
      <c r="R249" s="15"/>
      <c r="S249" s="12">
        <v>243</v>
      </c>
      <c r="T249" s="12">
        <v>5.3639999999999999</v>
      </c>
      <c r="U249" s="12">
        <v>51.7</v>
      </c>
      <c r="V249" s="12">
        <v>0.12859999999999999</v>
      </c>
      <c r="W249" s="14">
        <v>1.0699999999999999E-2</v>
      </c>
      <c r="X249" s="14"/>
      <c r="AD249" s="12">
        <v>122</v>
      </c>
      <c r="AE249" s="12">
        <v>2.5760000000000001</v>
      </c>
      <c r="AF249" s="12">
        <v>1952</v>
      </c>
    </row>
    <row r="250" spans="1:32">
      <c r="A250" s="12">
        <v>122</v>
      </c>
      <c r="B250" s="12">
        <v>4.7789999999999999</v>
      </c>
      <c r="C250" s="16">
        <v>12.45</v>
      </c>
      <c r="J250" s="12">
        <v>128</v>
      </c>
      <c r="K250" s="12">
        <v>4.9820000000000002</v>
      </c>
      <c r="L250" s="12">
        <v>551</v>
      </c>
      <c r="N250" s="12">
        <v>244</v>
      </c>
      <c r="O250" s="12">
        <v>10.170999999999999</v>
      </c>
      <c r="P250" s="14">
        <v>5.96E-2</v>
      </c>
      <c r="Q250" s="15">
        <v>4.3226000000000002E-3</v>
      </c>
      <c r="R250" s="15"/>
      <c r="S250" s="12">
        <v>244</v>
      </c>
      <c r="T250" s="12">
        <v>5.3979999999999997</v>
      </c>
      <c r="U250" s="12">
        <v>144.9</v>
      </c>
      <c r="V250" s="12">
        <v>0.1517</v>
      </c>
      <c r="W250" s="14">
        <v>7.1146999999999998E-3</v>
      </c>
      <c r="X250" s="14"/>
      <c r="AD250" s="12">
        <v>122.5</v>
      </c>
      <c r="AE250" s="12">
        <v>2.5859999999999999</v>
      </c>
      <c r="AF250" s="12">
        <v>1657</v>
      </c>
    </row>
    <row r="251" spans="1:32">
      <c r="A251" s="12">
        <v>122.5</v>
      </c>
      <c r="B251" s="12">
        <v>4.7960000000000003</v>
      </c>
      <c r="C251" s="16">
        <v>10.199999999999999</v>
      </c>
      <c r="J251" s="12">
        <v>128.5</v>
      </c>
      <c r="K251" s="12">
        <v>4.9989999999999997</v>
      </c>
      <c r="L251" s="12">
        <v>507</v>
      </c>
      <c r="N251" s="12">
        <v>245</v>
      </c>
      <c r="O251" s="12">
        <v>10.231999999999999</v>
      </c>
      <c r="P251" s="14">
        <v>6.2E-2</v>
      </c>
      <c r="Q251" s="15">
        <v>3.6656000000000002E-3</v>
      </c>
      <c r="R251" s="15"/>
      <c r="S251" s="12">
        <v>245</v>
      </c>
      <c r="T251" s="12">
        <v>5.4320000000000004</v>
      </c>
      <c r="U251" s="12">
        <v>39.6</v>
      </c>
      <c r="V251" s="12">
        <v>0.1608</v>
      </c>
      <c r="W251" s="14">
        <v>6.4853000000000003E-3</v>
      </c>
      <c r="X251" s="14"/>
      <c r="AD251" s="12">
        <v>123</v>
      </c>
      <c r="AE251" s="12">
        <v>2.597</v>
      </c>
      <c r="AF251" s="12">
        <v>1708</v>
      </c>
    </row>
    <row r="252" spans="1:32">
      <c r="A252" s="12">
        <v>123</v>
      </c>
      <c r="B252" s="12">
        <v>4.8129999999999997</v>
      </c>
      <c r="C252" s="16">
        <v>9.6999999999999993</v>
      </c>
      <c r="J252" s="12">
        <v>129</v>
      </c>
      <c r="K252" s="12">
        <v>5.016</v>
      </c>
      <c r="L252" s="12">
        <v>437</v>
      </c>
      <c r="N252" s="12">
        <v>246</v>
      </c>
      <c r="O252" s="12">
        <v>10.292999999999999</v>
      </c>
      <c r="P252" s="14">
        <v>5.9200000000000003E-2</v>
      </c>
      <c r="Q252" s="15">
        <v>4.5820000000000001E-3</v>
      </c>
      <c r="R252" s="15"/>
      <c r="S252" s="12">
        <v>246</v>
      </c>
      <c r="T252" s="12">
        <v>5.4669999999999996</v>
      </c>
      <c r="U252" s="12">
        <v>29.9</v>
      </c>
      <c r="V252" s="12">
        <v>0.16300000000000001</v>
      </c>
      <c r="W252" s="14">
        <v>6.6113999999999999E-3</v>
      </c>
      <c r="X252" s="14"/>
      <c r="AD252" s="12">
        <v>123.5</v>
      </c>
      <c r="AE252" s="12">
        <v>2.6070000000000002</v>
      </c>
      <c r="AF252" s="12">
        <v>2296</v>
      </c>
    </row>
    <row r="253" spans="1:32">
      <c r="A253" s="12">
        <v>123.5</v>
      </c>
      <c r="B253" s="12">
        <v>4.83</v>
      </c>
      <c r="C253" s="16">
        <v>11.3</v>
      </c>
      <c r="J253" s="12">
        <v>129.5</v>
      </c>
      <c r="K253" s="12">
        <v>5.0330000000000004</v>
      </c>
      <c r="L253" s="12">
        <v>531</v>
      </c>
      <c r="N253" s="12">
        <v>247</v>
      </c>
      <c r="O253" s="12">
        <v>10.355</v>
      </c>
      <c r="P253" s="14">
        <v>5.8099999999999999E-2</v>
      </c>
      <c r="Q253" s="15">
        <v>4.6515999999999997E-3</v>
      </c>
      <c r="R253" s="15"/>
      <c r="S253" s="12">
        <v>247</v>
      </c>
      <c r="T253" s="12">
        <v>5.5019999999999998</v>
      </c>
      <c r="U253" s="12">
        <v>25.6</v>
      </c>
      <c r="V253" s="12">
        <v>0.1452</v>
      </c>
      <c r="W253" s="14">
        <v>7.2943000000000001E-3</v>
      </c>
      <c r="X253" s="14"/>
      <c r="AD253" s="12">
        <v>124</v>
      </c>
      <c r="AE253" s="12">
        <v>2.617</v>
      </c>
      <c r="AF253" s="12">
        <v>1557</v>
      </c>
    </row>
    <row r="254" spans="1:32">
      <c r="A254" s="12">
        <v>124</v>
      </c>
      <c r="B254" s="12">
        <v>4.8470000000000004</v>
      </c>
      <c r="C254" s="16">
        <v>14.4</v>
      </c>
      <c r="J254" s="12">
        <v>130</v>
      </c>
      <c r="K254" s="12">
        <v>5.0490000000000004</v>
      </c>
      <c r="L254" s="12">
        <v>487</v>
      </c>
      <c r="N254" s="12">
        <v>248</v>
      </c>
      <c r="O254" s="12">
        <v>10.416</v>
      </c>
      <c r="P254" s="14">
        <v>5.8400000000000001E-2</v>
      </c>
      <c r="Q254" s="15">
        <v>4.8377000000000003E-3</v>
      </c>
      <c r="R254" s="15"/>
      <c r="S254" s="12">
        <v>248</v>
      </c>
      <c r="T254" s="12">
        <v>5.5369999999999999</v>
      </c>
      <c r="V254" s="12">
        <v>0.15970000000000001</v>
      </c>
      <c r="W254" s="14">
        <v>6.6257E-3</v>
      </c>
      <c r="X254" s="14"/>
      <c r="AD254" s="12">
        <v>124.5</v>
      </c>
      <c r="AE254" s="12">
        <v>2.6269999999999998</v>
      </c>
      <c r="AF254" s="12">
        <v>1896</v>
      </c>
    </row>
    <row r="255" spans="1:32">
      <c r="A255" s="12">
        <v>124.5</v>
      </c>
      <c r="B255" s="12">
        <v>4.8639999999999999</v>
      </c>
      <c r="C255" s="16">
        <v>19.649999999999999</v>
      </c>
      <c r="J255" s="12">
        <v>130.5</v>
      </c>
      <c r="K255" s="12">
        <v>5.0659999999999998</v>
      </c>
      <c r="L255" s="12">
        <v>463</v>
      </c>
      <c r="N255" s="12">
        <v>249</v>
      </c>
      <c r="O255" s="12">
        <v>10.477</v>
      </c>
      <c r="P255" s="14">
        <v>5.1700000000000003E-2</v>
      </c>
      <c r="Q255" s="15">
        <v>5.2950999999999996E-3</v>
      </c>
      <c r="R255" s="15"/>
      <c r="S255" s="12">
        <v>249</v>
      </c>
      <c r="T255" s="12">
        <v>5.5720000000000001</v>
      </c>
      <c r="U255" s="12">
        <v>30.5</v>
      </c>
      <c r="V255" s="12">
        <v>0.17369999999999999</v>
      </c>
      <c r="W255" s="14">
        <v>7.8942999999999999E-3</v>
      </c>
      <c r="X255" s="14"/>
      <c r="AD255" s="12">
        <v>125</v>
      </c>
      <c r="AE255" s="12">
        <v>2.637</v>
      </c>
      <c r="AF255" s="12">
        <v>1591</v>
      </c>
    </row>
    <row r="256" spans="1:32">
      <c r="A256" s="12">
        <v>125</v>
      </c>
      <c r="B256" s="12">
        <v>4.8810000000000002</v>
      </c>
      <c r="C256" s="16">
        <v>21</v>
      </c>
      <c r="J256" s="12">
        <v>131</v>
      </c>
      <c r="K256" s="12">
        <v>5.0830000000000002</v>
      </c>
      <c r="L256" s="12">
        <v>469</v>
      </c>
      <c r="N256" s="12">
        <v>250</v>
      </c>
      <c r="O256" s="12">
        <v>10.539</v>
      </c>
      <c r="P256" s="14">
        <v>6.5500000000000003E-2</v>
      </c>
      <c r="Q256" s="15">
        <v>4.5434999999999998E-3</v>
      </c>
      <c r="R256" s="15"/>
      <c r="S256" s="12">
        <v>250</v>
      </c>
      <c r="T256" s="12">
        <v>5.6079999999999997</v>
      </c>
      <c r="U256" s="12">
        <v>46</v>
      </c>
      <c r="V256" s="12">
        <v>0.13730000000000001</v>
      </c>
      <c r="W256" s="14">
        <v>5.0083000000000003E-3</v>
      </c>
      <c r="X256" s="14"/>
      <c r="AD256" s="12">
        <v>125.5</v>
      </c>
      <c r="AE256" s="12">
        <v>2.6480000000000001</v>
      </c>
      <c r="AF256" s="12">
        <v>1845</v>
      </c>
    </row>
    <row r="257" spans="1:32">
      <c r="A257" s="12">
        <v>125.5</v>
      </c>
      <c r="B257" s="12">
        <v>4.8979999999999997</v>
      </c>
      <c r="C257" s="16">
        <v>17.600000000000001</v>
      </c>
      <c r="J257" s="12">
        <v>131.5</v>
      </c>
      <c r="K257" s="12">
        <v>5.0999999999999996</v>
      </c>
      <c r="L257" s="12">
        <v>473</v>
      </c>
      <c r="N257" s="12">
        <v>251</v>
      </c>
      <c r="O257" s="12">
        <v>10.6</v>
      </c>
      <c r="P257" s="14">
        <v>5.0200000000000002E-2</v>
      </c>
      <c r="Q257" s="15">
        <v>5.5344000000000001E-3</v>
      </c>
      <c r="R257" s="15"/>
      <c r="S257" s="12">
        <v>251</v>
      </c>
      <c r="T257" s="12">
        <v>5.625</v>
      </c>
      <c r="U257" s="12">
        <v>21.3</v>
      </c>
      <c r="V257" s="12">
        <v>0.28589999999999999</v>
      </c>
      <c r="W257" s="14">
        <v>1.2999999999999999E-2</v>
      </c>
      <c r="X257" s="14"/>
      <c r="AD257" s="12">
        <v>126</v>
      </c>
      <c r="AE257" s="12">
        <v>2.6579999999999999</v>
      </c>
      <c r="AF257" s="12">
        <v>1623</v>
      </c>
    </row>
    <row r="258" spans="1:32">
      <c r="A258" s="12">
        <v>126</v>
      </c>
      <c r="B258" s="12">
        <v>4.915</v>
      </c>
      <c r="C258" s="16">
        <v>12.9</v>
      </c>
      <c r="J258" s="12">
        <v>132</v>
      </c>
      <c r="K258" s="12">
        <v>5.117</v>
      </c>
      <c r="L258" s="12">
        <v>463</v>
      </c>
      <c r="N258" s="12">
        <v>252</v>
      </c>
      <c r="O258" s="12">
        <v>10.661</v>
      </c>
      <c r="P258" s="14">
        <v>5.33E-2</v>
      </c>
      <c r="Q258" s="15">
        <v>5.2180000000000004E-3</v>
      </c>
      <c r="R258" s="15"/>
      <c r="S258" s="12">
        <v>252</v>
      </c>
      <c r="T258" s="12">
        <v>5.6790000000000003</v>
      </c>
      <c r="U258" s="12">
        <v>23.7</v>
      </c>
      <c r="V258" s="12">
        <v>9.0999999999999998E-2</v>
      </c>
      <c r="W258" s="14">
        <v>3.5092999999999999E-3</v>
      </c>
      <c r="X258" s="14"/>
      <c r="AD258" s="12">
        <v>126.5</v>
      </c>
      <c r="AE258" s="12">
        <v>2.6680000000000001</v>
      </c>
      <c r="AF258" s="12">
        <v>2456</v>
      </c>
    </row>
    <row r="259" spans="1:32">
      <c r="A259" s="12">
        <v>126.5</v>
      </c>
      <c r="B259" s="12">
        <v>4.9320000000000004</v>
      </c>
      <c r="C259" s="16">
        <v>11.95</v>
      </c>
      <c r="J259" s="12">
        <v>132.5</v>
      </c>
      <c r="K259" s="12">
        <v>5.133</v>
      </c>
      <c r="L259" s="12">
        <v>553</v>
      </c>
      <c r="N259" s="12">
        <v>253</v>
      </c>
      <c r="O259" s="12">
        <v>10.723000000000001</v>
      </c>
      <c r="P259" s="14">
        <v>5.6099999999999997E-2</v>
      </c>
      <c r="Q259" s="15">
        <v>5.0096999999999997E-3</v>
      </c>
      <c r="R259" s="15"/>
      <c r="S259" s="12">
        <v>253</v>
      </c>
      <c r="T259" s="12">
        <v>5.6970000000000001</v>
      </c>
      <c r="U259" s="12">
        <v>23.3</v>
      </c>
      <c r="V259" s="12">
        <v>0.28639999999999999</v>
      </c>
      <c r="W259" s="14">
        <v>2.0799999999999999E-2</v>
      </c>
      <c r="X259" s="14"/>
      <c r="AD259" s="12">
        <v>127</v>
      </c>
      <c r="AE259" s="12">
        <v>2.6779999999999999</v>
      </c>
      <c r="AF259" s="12">
        <v>3613</v>
      </c>
    </row>
    <row r="260" spans="1:32">
      <c r="A260" s="12">
        <v>127</v>
      </c>
      <c r="B260" s="12">
        <v>4.9480000000000004</v>
      </c>
      <c r="C260" s="16">
        <v>12.65</v>
      </c>
      <c r="J260" s="12">
        <v>133</v>
      </c>
      <c r="K260" s="12">
        <v>5.15</v>
      </c>
      <c r="L260" s="12">
        <v>580</v>
      </c>
      <c r="N260" s="12">
        <v>254</v>
      </c>
      <c r="O260" s="12">
        <v>10.784000000000001</v>
      </c>
      <c r="P260" s="14">
        <v>5.45E-2</v>
      </c>
      <c r="Q260" s="15">
        <v>5.2328000000000001E-3</v>
      </c>
      <c r="R260" s="15"/>
      <c r="S260" s="12">
        <v>254</v>
      </c>
      <c r="T260" s="12">
        <v>5.7519999999999998</v>
      </c>
      <c r="U260" s="12">
        <v>58.9</v>
      </c>
      <c r="V260" s="12">
        <v>8.8800000000000004E-2</v>
      </c>
      <c r="W260" s="14">
        <v>5.1818000000000003E-3</v>
      </c>
      <c r="X260" s="14"/>
      <c r="AD260" s="12">
        <v>127.5</v>
      </c>
      <c r="AE260" s="12">
        <v>2.6880000000000002</v>
      </c>
      <c r="AF260" s="12">
        <v>3324</v>
      </c>
    </row>
    <row r="261" spans="1:32">
      <c r="A261" s="12">
        <v>127.5</v>
      </c>
      <c r="B261" s="12">
        <v>4.9649999999999999</v>
      </c>
      <c r="C261" s="16">
        <v>13.05</v>
      </c>
      <c r="J261" s="12">
        <v>133.5</v>
      </c>
      <c r="K261" s="12">
        <v>5.1669999999999998</v>
      </c>
      <c r="L261" s="12">
        <v>527</v>
      </c>
      <c r="N261" s="12">
        <v>255</v>
      </c>
      <c r="O261" s="12">
        <v>10.846</v>
      </c>
      <c r="P261" s="14">
        <v>6.5000000000000002E-2</v>
      </c>
      <c r="Q261" s="15">
        <v>4.6597000000000001E-3</v>
      </c>
      <c r="R261" s="15"/>
      <c r="S261" s="12">
        <v>255</v>
      </c>
      <c r="T261" s="12">
        <v>5.77</v>
      </c>
      <c r="U261" s="12">
        <v>36.4</v>
      </c>
      <c r="V261" s="12">
        <v>0.28999999999999998</v>
      </c>
      <c r="W261" s="14">
        <v>1.2999999999999999E-2</v>
      </c>
      <c r="X261" s="14"/>
      <c r="AD261" s="12">
        <v>128</v>
      </c>
      <c r="AE261" s="12">
        <v>2.6989999999999998</v>
      </c>
      <c r="AF261" s="12">
        <v>2475</v>
      </c>
    </row>
    <row r="262" spans="1:32">
      <c r="A262" s="12">
        <v>128</v>
      </c>
      <c r="B262" s="12">
        <v>4.9820000000000002</v>
      </c>
      <c r="C262" s="16">
        <v>13.45</v>
      </c>
      <c r="J262" s="12">
        <v>134</v>
      </c>
      <c r="K262" s="12">
        <v>5.1829999999999998</v>
      </c>
      <c r="L262" s="12">
        <v>579</v>
      </c>
      <c r="N262" s="12">
        <v>256</v>
      </c>
      <c r="O262" s="12">
        <v>10.907</v>
      </c>
      <c r="P262" s="14">
        <v>7.7700000000000005E-2</v>
      </c>
      <c r="Q262" s="15">
        <v>4.4229999999999998E-3</v>
      </c>
      <c r="R262" s="15"/>
      <c r="S262" s="12">
        <v>256</v>
      </c>
      <c r="T262" s="12">
        <v>5.8259999999999996</v>
      </c>
      <c r="U262" s="12">
        <v>37.1</v>
      </c>
      <c r="V262" s="12">
        <v>9.0700000000000003E-2</v>
      </c>
      <c r="W262" s="14">
        <v>3.8839E-3</v>
      </c>
      <c r="X262" s="14"/>
      <c r="AD262" s="12">
        <v>128.5</v>
      </c>
      <c r="AE262" s="12">
        <v>2.7090000000000001</v>
      </c>
      <c r="AF262" s="12">
        <v>1881</v>
      </c>
    </row>
    <row r="263" spans="1:32">
      <c r="A263" s="12">
        <v>128.5</v>
      </c>
      <c r="B263" s="12">
        <v>4.9989999999999997</v>
      </c>
      <c r="C263" s="16">
        <v>12.9</v>
      </c>
      <c r="J263" s="12">
        <v>134.5</v>
      </c>
      <c r="K263" s="12">
        <v>5.2</v>
      </c>
      <c r="L263" s="12">
        <v>569</v>
      </c>
      <c r="N263" s="12">
        <v>257</v>
      </c>
      <c r="O263" s="12">
        <v>10.968</v>
      </c>
      <c r="P263" s="14">
        <v>7.1599999999999997E-2</v>
      </c>
      <c r="Q263" s="15">
        <v>4.4213000000000004E-3</v>
      </c>
      <c r="R263" s="15"/>
      <c r="S263" s="12">
        <v>257</v>
      </c>
      <c r="T263" s="12">
        <v>5.8630000000000004</v>
      </c>
      <c r="U263" s="12">
        <v>27.3</v>
      </c>
      <c r="V263" s="12">
        <v>8.1199999999999994E-2</v>
      </c>
      <c r="W263" s="14">
        <v>1.55E-2</v>
      </c>
      <c r="X263" s="14"/>
      <c r="AD263" s="12">
        <v>129</v>
      </c>
      <c r="AE263" s="12">
        <v>2.7189999999999999</v>
      </c>
      <c r="AF263" s="12">
        <v>2876</v>
      </c>
    </row>
    <row r="264" spans="1:32">
      <c r="A264" s="12">
        <v>129</v>
      </c>
      <c r="B264" s="12">
        <v>5.016</v>
      </c>
      <c r="C264" s="16">
        <v>12.9</v>
      </c>
      <c r="J264" s="12">
        <v>135</v>
      </c>
      <c r="K264" s="12">
        <v>5.2169999999999996</v>
      </c>
      <c r="L264" s="12">
        <v>466</v>
      </c>
      <c r="N264" s="12">
        <v>258</v>
      </c>
      <c r="O264" s="12">
        <v>11.03</v>
      </c>
      <c r="P264" s="14">
        <v>6.5100000000000005E-2</v>
      </c>
      <c r="Q264" s="15">
        <v>4.8434999999999997E-3</v>
      </c>
      <c r="R264" s="15"/>
      <c r="S264" s="12">
        <v>258</v>
      </c>
      <c r="T264" s="12">
        <v>5.9</v>
      </c>
      <c r="U264" s="12">
        <v>120.4</v>
      </c>
      <c r="V264" s="12">
        <v>0.10970000000000001</v>
      </c>
      <c r="W264" s="14">
        <v>9.2270000000000008E-3</v>
      </c>
      <c r="X264" s="14"/>
      <c r="AD264" s="12">
        <v>129.5</v>
      </c>
      <c r="AE264" s="12">
        <v>2.7290000000000001</v>
      </c>
      <c r="AF264" s="12">
        <v>2972</v>
      </c>
    </row>
    <row r="265" spans="1:32">
      <c r="A265" s="12">
        <v>129.5</v>
      </c>
      <c r="B265" s="12">
        <v>5.0330000000000004</v>
      </c>
      <c r="C265" s="16">
        <v>15.15</v>
      </c>
      <c r="J265" s="12">
        <v>135.5</v>
      </c>
      <c r="K265" s="12">
        <v>5.234</v>
      </c>
      <c r="L265" s="12">
        <v>516</v>
      </c>
      <c r="N265" s="12">
        <v>259</v>
      </c>
      <c r="O265" s="12">
        <v>11.090999999999999</v>
      </c>
      <c r="P265" s="14">
        <v>8.2100000000000006E-2</v>
      </c>
      <c r="Q265" s="15">
        <v>5.0787000000000002E-3</v>
      </c>
      <c r="R265" s="15"/>
      <c r="S265" s="12">
        <v>259</v>
      </c>
      <c r="T265" s="12">
        <v>5.9379999999999997</v>
      </c>
      <c r="U265" s="12">
        <v>89.3</v>
      </c>
      <c r="V265" s="12">
        <v>0.12089999999999999</v>
      </c>
      <c r="W265" s="14">
        <v>6.7578999999999998E-3</v>
      </c>
      <c r="X265" s="14"/>
      <c r="AD265" s="12">
        <v>130</v>
      </c>
      <c r="AE265" s="12">
        <v>2.74</v>
      </c>
      <c r="AF265" s="12">
        <v>3302</v>
      </c>
    </row>
    <row r="266" spans="1:32">
      <c r="A266" s="12">
        <v>130</v>
      </c>
      <c r="B266" s="12">
        <v>5.0490000000000004</v>
      </c>
      <c r="C266" s="16">
        <v>16.350000000000001</v>
      </c>
      <c r="J266" s="12">
        <v>136</v>
      </c>
      <c r="K266" s="12">
        <v>5.25</v>
      </c>
      <c r="L266" s="12">
        <v>463</v>
      </c>
      <c r="N266" s="12">
        <v>260</v>
      </c>
      <c r="O266" s="12">
        <v>11.151999999999999</v>
      </c>
      <c r="P266" s="14">
        <v>6.9699999999999998E-2</v>
      </c>
      <c r="Q266" s="15">
        <v>5.3705000000000003E-3</v>
      </c>
      <c r="R266" s="15"/>
      <c r="S266" s="12">
        <v>260</v>
      </c>
      <c r="T266" s="12">
        <v>5.976</v>
      </c>
      <c r="U266" s="12">
        <v>54.8</v>
      </c>
      <c r="V266" s="12">
        <v>0.1205</v>
      </c>
      <c r="W266" s="14">
        <v>5.5947000000000002E-3</v>
      </c>
      <c r="X266" s="14"/>
      <c r="AD266" s="12">
        <v>130.5</v>
      </c>
      <c r="AE266" s="12">
        <v>2.75</v>
      </c>
      <c r="AF266" s="12">
        <v>2271</v>
      </c>
    </row>
    <row r="267" spans="1:32">
      <c r="A267" s="12">
        <v>130.5</v>
      </c>
      <c r="B267" s="12">
        <v>5.0659999999999998</v>
      </c>
      <c r="C267" s="16">
        <v>15.6</v>
      </c>
      <c r="J267" s="12">
        <v>136.5</v>
      </c>
      <c r="K267" s="12">
        <v>5.2670000000000003</v>
      </c>
      <c r="L267" s="12">
        <v>541</v>
      </c>
      <c r="N267" s="12">
        <v>261</v>
      </c>
      <c r="O267" s="12">
        <v>11.214</v>
      </c>
      <c r="P267" s="14">
        <v>7.6600000000000001E-2</v>
      </c>
      <c r="Q267" s="15">
        <v>5.4822999999999998E-3</v>
      </c>
      <c r="R267" s="15"/>
      <c r="S267" s="12">
        <v>261</v>
      </c>
      <c r="T267" s="12">
        <v>6.0140000000000002</v>
      </c>
      <c r="U267" s="12">
        <v>56.6</v>
      </c>
      <c r="V267" s="12">
        <v>0.1331</v>
      </c>
      <c r="W267" s="14">
        <v>1.01E-2</v>
      </c>
      <c r="X267" s="14"/>
      <c r="AD267" s="12">
        <v>131</v>
      </c>
      <c r="AE267" s="12">
        <v>2.76</v>
      </c>
      <c r="AF267" s="12">
        <v>1500</v>
      </c>
    </row>
    <row r="268" spans="1:32">
      <c r="A268" s="12">
        <v>131</v>
      </c>
      <c r="B268" s="12">
        <v>5.0830000000000002</v>
      </c>
      <c r="C268" s="16">
        <v>15.5</v>
      </c>
      <c r="J268" s="12">
        <v>137</v>
      </c>
      <c r="K268" s="12">
        <v>5.2839999999999998</v>
      </c>
      <c r="L268" s="12">
        <v>452</v>
      </c>
      <c r="N268" s="12">
        <v>262</v>
      </c>
      <c r="O268" s="12">
        <v>11.275</v>
      </c>
      <c r="P268" s="14">
        <v>7.6100000000000001E-2</v>
      </c>
      <c r="Q268" s="15">
        <v>5.9984000000000001E-3</v>
      </c>
      <c r="R268" s="15"/>
      <c r="S268" s="12">
        <v>262</v>
      </c>
      <c r="T268" s="12">
        <v>6.0529999999999999</v>
      </c>
      <c r="U268" s="12">
        <v>103.6</v>
      </c>
      <c r="V268" s="12">
        <v>9.5000000000000001E-2</v>
      </c>
      <c r="W268" s="14">
        <v>8.8718000000000009E-3</v>
      </c>
      <c r="X268" s="14"/>
      <c r="AD268" s="12">
        <v>131.5</v>
      </c>
      <c r="AE268" s="12">
        <v>2.77</v>
      </c>
      <c r="AF268" s="12">
        <v>1173</v>
      </c>
    </row>
    <row r="269" spans="1:32">
      <c r="A269" s="12">
        <v>131.5</v>
      </c>
      <c r="B269" s="12">
        <v>5.0999999999999996</v>
      </c>
      <c r="C269" s="16">
        <v>16.45</v>
      </c>
      <c r="J269" s="12">
        <v>137.5</v>
      </c>
      <c r="K269" s="12">
        <v>5.3</v>
      </c>
      <c r="L269" s="12">
        <v>456</v>
      </c>
      <c r="N269" s="12">
        <v>263</v>
      </c>
      <c r="O269" s="12">
        <v>11.337</v>
      </c>
      <c r="P269" s="14">
        <v>7.85E-2</v>
      </c>
      <c r="Q269" s="15">
        <v>5.921E-3</v>
      </c>
      <c r="R269" s="15"/>
      <c r="S269" s="12">
        <v>263</v>
      </c>
      <c r="T269" s="12">
        <v>6.0910000000000002</v>
      </c>
      <c r="U269" s="12">
        <v>130.19999999999999</v>
      </c>
      <c r="V269" s="12">
        <v>9.3899999999999997E-2</v>
      </c>
      <c r="W269" s="14">
        <v>1.17E-2</v>
      </c>
      <c r="X269" s="14"/>
      <c r="AD269" s="12">
        <v>132</v>
      </c>
      <c r="AE269" s="12">
        <v>2.7810000000000001</v>
      </c>
      <c r="AF269" s="12">
        <v>1488</v>
      </c>
    </row>
    <row r="270" spans="1:32">
      <c r="A270" s="12">
        <v>132</v>
      </c>
      <c r="B270" s="12">
        <v>5.117</v>
      </c>
      <c r="C270" s="16">
        <v>18.8</v>
      </c>
      <c r="J270" s="12">
        <v>138</v>
      </c>
      <c r="K270" s="12">
        <v>5.3170000000000002</v>
      </c>
      <c r="L270" s="12">
        <v>456</v>
      </c>
      <c r="N270" s="12">
        <v>264</v>
      </c>
      <c r="O270" s="12">
        <v>11.398</v>
      </c>
      <c r="P270" s="14">
        <v>8.0500000000000002E-2</v>
      </c>
      <c r="Q270" s="15">
        <v>6.0261999999999998E-3</v>
      </c>
      <c r="R270" s="15"/>
      <c r="S270" s="12">
        <v>264</v>
      </c>
      <c r="T270" s="12">
        <v>6.13</v>
      </c>
      <c r="U270" s="12">
        <v>82.1</v>
      </c>
      <c r="V270" s="12">
        <v>0.12330000000000001</v>
      </c>
      <c r="W270" s="14">
        <v>5.8821000000000003E-3</v>
      </c>
      <c r="X270" s="14"/>
      <c r="AD270" s="12">
        <v>132.5</v>
      </c>
      <c r="AE270" s="12">
        <v>2.7909999999999999</v>
      </c>
      <c r="AF270" s="12">
        <v>2155</v>
      </c>
    </row>
    <row r="271" spans="1:32">
      <c r="A271" s="12">
        <v>132.5</v>
      </c>
      <c r="B271" s="12">
        <v>5.133</v>
      </c>
      <c r="C271" s="16">
        <v>19.75</v>
      </c>
      <c r="J271" s="12">
        <v>138.5</v>
      </c>
      <c r="K271" s="12">
        <v>5.3339999999999996</v>
      </c>
      <c r="L271" s="12">
        <v>464</v>
      </c>
      <c r="N271" s="12">
        <v>265</v>
      </c>
      <c r="O271" s="12">
        <v>11.459</v>
      </c>
      <c r="P271" s="14">
        <v>7.6499999999999999E-2</v>
      </c>
      <c r="Q271" s="15">
        <v>6.7279000000000002E-3</v>
      </c>
      <c r="R271" s="15"/>
      <c r="S271" s="12">
        <v>265</v>
      </c>
      <c r="T271" s="12">
        <v>6.1689999999999996</v>
      </c>
      <c r="U271" s="12">
        <v>37.200000000000003</v>
      </c>
      <c r="V271" s="12">
        <v>0.11070000000000001</v>
      </c>
      <c r="W271" s="14">
        <v>6.4513000000000001E-3</v>
      </c>
      <c r="X271" s="14"/>
      <c r="AD271" s="12">
        <v>133</v>
      </c>
      <c r="AE271" s="12">
        <v>2.8010000000000002</v>
      </c>
      <c r="AF271" s="12">
        <v>2072</v>
      </c>
    </row>
    <row r="272" spans="1:32">
      <c r="A272" s="12">
        <v>133</v>
      </c>
      <c r="B272" s="12">
        <v>5.15</v>
      </c>
      <c r="C272" s="16">
        <v>19.600000000000001</v>
      </c>
      <c r="J272" s="12">
        <v>139</v>
      </c>
      <c r="K272" s="12">
        <v>5.351</v>
      </c>
      <c r="L272" s="12">
        <v>456</v>
      </c>
      <c r="N272" s="12">
        <v>266</v>
      </c>
      <c r="O272" s="12">
        <v>11.521000000000001</v>
      </c>
      <c r="P272" s="14">
        <v>6.9400000000000003E-2</v>
      </c>
      <c r="Q272" s="15">
        <v>7.1452E-3</v>
      </c>
      <c r="R272" s="15"/>
      <c r="S272" s="12">
        <v>266</v>
      </c>
      <c r="T272" s="12">
        <v>6.2080000000000002</v>
      </c>
      <c r="U272" s="12">
        <v>46.2</v>
      </c>
      <c r="V272" s="12">
        <v>0.1056</v>
      </c>
      <c r="W272" s="14">
        <v>8.7513000000000001E-3</v>
      </c>
      <c r="X272" s="14"/>
      <c r="AD272" s="12">
        <v>133.5</v>
      </c>
      <c r="AE272" s="12">
        <v>2.8109999999999999</v>
      </c>
      <c r="AF272" s="12">
        <v>2202</v>
      </c>
    </row>
    <row r="273" spans="1:32">
      <c r="A273" s="12">
        <v>133.5</v>
      </c>
      <c r="B273" s="12">
        <v>5.1669999999999998</v>
      </c>
      <c r="C273" s="16">
        <v>19.05</v>
      </c>
      <c r="J273" s="12">
        <v>139.5</v>
      </c>
      <c r="K273" s="12">
        <v>5.367</v>
      </c>
      <c r="L273" s="12">
        <v>480</v>
      </c>
      <c r="N273" s="12">
        <v>267</v>
      </c>
      <c r="O273" s="12">
        <v>11.582000000000001</v>
      </c>
      <c r="P273" s="14">
        <v>7.5499999999999998E-2</v>
      </c>
      <c r="Q273" s="15">
        <v>6.7164E-3</v>
      </c>
      <c r="R273" s="15"/>
      <c r="S273" s="12">
        <v>267</v>
      </c>
      <c r="T273" s="12">
        <v>6.2480000000000002</v>
      </c>
      <c r="U273" s="12">
        <v>78</v>
      </c>
      <c r="V273" s="12">
        <v>0.1082</v>
      </c>
      <c r="W273" s="14">
        <v>6.7499999999999999E-3</v>
      </c>
      <c r="X273" s="14"/>
      <c r="AD273" s="12">
        <v>134</v>
      </c>
      <c r="AE273" s="12">
        <v>2.8220000000000001</v>
      </c>
      <c r="AF273" s="12">
        <v>2016</v>
      </c>
    </row>
    <row r="274" spans="1:32">
      <c r="A274" s="12">
        <v>134</v>
      </c>
      <c r="B274" s="12">
        <v>5.1829999999999998</v>
      </c>
      <c r="C274" s="16">
        <v>17.7</v>
      </c>
      <c r="J274" s="12">
        <v>140</v>
      </c>
      <c r="K274" s="12">
        <v>5.3840000000000003</v>
      </c>
      <c r="L274" s="12">
        <v>479</v>
      </c>
      <c r="N274" s="12">
        <v>268</v>
      </c>
      <c r="O274" s="12">
        <v>11.643000000000001</v>
      </c>
      <c r="P274" s="14">
        <v>2.58E-2</v>
      </c>
      <c r="Q274" s="15">
        <v>2.1899999999999999E-2</v>
      </c>
      <c r="R274" s="15"/>
      <c r="S274" s="12">
        <v>268</v>
      </c>
      <c r="T274" s="12">
        <v>6.2869999999999999</v>
      </c>
      <c r="U274" s="12">
        <v>32.4</v>
      </c>
      <c r="V274" s="12">
        <v>0.1409</v>
      </c>
      <c r="W274" s="14">
        <v>5.6794999999999997E-3</v>
      </c>
      <c r="X274" s="14"/>
      <c r="AD274" s="12">
        <v>134.5</v>
      </c>
      <c r="AE274" s="12">
        <v>2.8319999999999999</v>
      </c>
      <c r="AF274" s="12">
        <v>2389</v>
      </c>
    </row>
    <row r="275" spans="1:32">
      <c r="A275" s="12">
        <v>134.5</v>
      </c>
      <c r="B275" s="12">
        <v>5.2</v>
      </c>
      <c r="C275" s="16">
        <v>16.95</v>
      </c>
      <c r="J275" s="12">
        <v>140.5</v>
      </c>
      <c r="K275" s="12">
        <v>5.4009999999999998</v>
      </c>
      <c r="L275" s="12">
        <v>632</v>
      </c>
      <c r="S275" s="12">
        <v>269</v>
      </c>
      <c r="T275" s="12">
        <v>6.327</v>
      </c>
      <c r="U275" s="12">
        <v>28.1</v>
      </c>
      <c r="V275" s="12">
        <v>0.12839999999999999</v>
      </c>
      <c r="W275" s="14">
        <v>4.8475000000000002E-3</v>
      </c>
      <c r="X275" s="14"/>
      <c r="AD275" s="12">
        <v>135</v>
      </c>
      <c r="AE275" s="12">
        <v>2.8420000000000001</v>
      </c>
      <c r="AF275" s="12">
        <v>2192</v>
      </c>
    </row>
    <row r="276" spans="1:32">
      <c r="A276" s="12">
        <v>135</v>
      </c>
      <c r="B276" s="12">
        <v>5.2169999999999996</v>
      </c>
      <c r="C276" s="16">
        <v>15.4</v>
      </c>
      <c r="J276" s="12">
        <v>141</v>
      </c>
      <c r="K276" s="12">
        <v>5.4169999999999998</v>
      </c>
      <c r="L276" s="12">
        <v>438</v>
      </c>
      <c r="S276" s="12">
        <v>270</v>
      </c>
      <c r="T276" s="12">
        <v>6.367</v>
      </c>
      <c r="U276" s="12">
        <v>27.3</v>
      </c>
      <c r="V276" s="12">
        <v>0.1353</v>
      </c>
      <c r="W276" s="14">
        <v>7.0225000000000001E-3</v>
      </c>
      <c r="X276" s="14"/>
      <c r="AD276" s="12">
        <v>135.5</v>
      </c>
      <c r="AE276" s="12">
        <v>2.8519999999999999</v>
      </c>
      <c r="AF276" s="12">
        <v>1973</v>
      </c>
    </row>
    <row r="277" spans="1:32">
      <c r="A277" s="12">
        <v>135.5</v>
      </c>
      <c r="B277" s="12">
        <v>5.234</v>
      </c>
      <c r="C277" s="16">
        <v>13.15</v>
      </c>
      <c r="J277" s="12">
        <v>141.5</v>
      </c>
      <c r="K277" s="12">
        <v>5.4340000000000002</v>
      </c>
      <c r="L277" s="12">
        <v>436</v>
      </c>
      <c r="S277" s="12">
        <v>271</v>
      </c>
      <c r="T277" s="12">
        <v>6.4080000000000004</v>
      </c>
      <c r="U277" s="12">
        <v>47.9</v>
      </c>
      <c r="V277" s="12">
        <v>0.14069999999999999</v>
      </c>
      <c r="W277" s="14">
        <v>5.9316999999999998E-3</v>
      </c>
      <c r="X277" s="14"/>
      <c r="AD277" s="12">
        <v>136</v>
      </c>
      <c r="AE277" s="12">
        <v>2.863</v>
      </c>
      <c r="AF277" s="12">
        <v>2132</v>
      </c>
    </row>
    <row r="278" spans="1:32">
      <c r="A278" s="12">
        <v>136</v>
      </c>
      <c r="B278" s="12">
        <v>5.25</v>
      </c>
      <c r="C278" s="16">
        <v>13.25</v>
      </c>
      <c r="J278" s="12">
        <v>142</v>
      </c>
      <c r="K278" s="12">
        <v>5.4509999999999996</v>
      </c>
      <c r="L278" s="12">
        <v>394</v>
      </c>
      <c r="S278" s="12">
        <v>272</v>
      </c>
      <c r="T278" s="12">
        <v>6.4480000000000004</v>
      </c>
      <c r="U278" s="12">
        <v>23.9</v>
      </c>
      <c r="V278" s="12">
        <v>0.1258</v>
      </c>
      <c r="W278" s="14">
        <v>4.3325000000000004E-3</v>
      </c>
      <c r="X278" s="14"/>
      <c r="AD278" s="12">
        <v>136.5</v>
      </c>
      <c r="AE278" s="12">
        <v>2.8730000000000002</v>
      </c>
      <c r="AF278" s="12">
        <v>1377</v>
      </c>
    </row>
    <row r="279" spans="1:32">
      <c r="A279" s="12">
        <v>136.5</v>
      </c>
      <c r="B279" s="12">
        <v>5.2670000000000003</v>
      </c>
      <c r="C279" s="16">
        <v>13.65</v>
      </c>
      <c r="J279" s="12">
        <v>142.5</v>
      </c>
      <c r="K279" s="12">
        <v>5.468</v>
      </c>
      <c r="L279" s="12">
        <v>397</v>
      </c>
      <c r="S279" s="12">
        <v>273</v>
      </c>
      <c r="T279" s="12">
        <v>6.4889999999999999</v>
      </c>
      <c r="U279" s="12">
        <v>17.5</v>
      </c>
      <c r="V279" s="12">
        <v>0.12520000000000001</v>
      </c>
      <c r="W279" s="14">
        <v>5.0804999999999999E-3</v>
      </c>
      <c r="X279" s="14"/>
      <c r="AD279" s="12">
        <v>137</v>
      </c>
      <c r="AE279" s="12">
        <v>2.883</v>
      </c>
      <c r="AF279" s="12">
        <v>2056</v>
      </c>
    </row>
    <row r="280" spans="1:32">
      <c r="A280" s="12">
        <v>137</v>
      </c>
      <c r="B280" s="12">
        <v>5.2839999999999998</v>
      </c>
      <c r="C280" s="16">
        <v>14.5</v>
      </c>
      <c r="J280" s="12">
        <v>143</v>
      </c>
      <c r="K280" s="12">
        <v>5.484</v>
      </c>
      <c r="L280" s="12">
        <v>468</v>
      </c>
      <c r="S280" s="12">
        <v>274</v>
      </c>
      <c r="T280" s="12">
        <v>6.53</v>
      </c>
      <c r="U280" s="12">
        <v>49</v>
      </c>
      <c r="V280" s="12">
        <v>0.1108</v>
      </c>
      <c r="W280" s="14">
        <v>1.1299999999999999E-2</v>
      </c>
      <c r="X280" s="14"/>
      <c r="AD280" s="12">
        <v>137.5</v>
      </c>
      <c r="AE280" s="12">
        <v>2.8929999999999998</v>
      </c>
      <c r="AF280" s="12">
        <v>2092</v>
      </c>
    </row>
    <row r="281" spans="1:32">
      <c r="A281" s="12">
        <v>137.5</v>
      </c>
      <c r="B281" s="12">
        <v>5.3</v>
      </c>
      <c r="C281" s="16">
        <v>15.4</v>
      </c>
      <c r="J281" s="12">
        <v>143.5</v>
      </c>
      <c r="K281" s="12">
        <v>5.5010000000000003</v>
      </c>
      <c r="L281" s="12">
        <v>506</v>
      </c>
      <c r="S281" s="12">
        <v>275</v>
      </c>
      <c r="T281" s="12">
        <v>6.5709999999999997</v>
      </c>
      <c r="U281" s="12">
        <v>199.6</v>
      </c>
      <c r="V281" s="12">
        <v>0.10680000000000001</v>
      </c>
      <c r="W281" s="14">
        <v>1.0699999999999999E-2</v>
      </c>
      <c r="X281" s="14"/>
      <c r="AD281" s="12">
        <v>138</v>
      </c>
      <c r="AE281" s="12">
        <v>2.9039999999999999</v>
      </c>
      <c r="AF281" s="12">
        <v>3993</v>
      </c>
    </row>
    <row r="282" spans="1:32">
      <c r="A282" s="12">
        <v>138</v>
      </c>
      <c r="B282" s="12">
        <v>5.3170000000000002</v>
      </c>
      <c r="C282" s="16">
        <v>14.3</v>
      </c>
      <c r="J282" s="12">
        <v>144</v>
      </c>
      <c r="K282" s="12">
        <v>5.5179999999999998</v>
      </c>
      <c r="L282" s="12">
        <v>426</v>
      </c>
      <c r="S282" s="12">
        <v>276</v>
      </c>
      <c r="T282" s="12">
        <v>6.6120000000000001</v>
      </c>
      <c r="U282" s="12">
        <v>102</v>
      </c>
      <c r="V282" s="12">
        <v>9.5100000000000004E-2</v>
      </c>
      <c r="W282" s="14">
        <v>1.34E-2</v>
      </c>
      <c r="X282" s="14"/>
      <c r="AD282" s="12">
        <v>138.5</v>
      </c>
      <c r="AE282" s="12">
        <v>2.9140000000000001</v>
      </c>
      <c r="AF282" s="12">
        <v>1748</v>
      </c>
    </row>
    <row r="283" spans="1:32">
      <c r="A283" s="12">
        <v>138.5</v>
      </c>
      <c r="B283" s="12">
        <v>5.3339999999999996</v>
      </c>
      <c r="C283" s="16">
        <v>13.45</v>
      </c>
      <c r="J283" s="12">
        <v>144.5</v>
      </c>
      <c r="K283" s="12">
        <v>5.5350000000000001</v>
      </c>
      <c r="L283" s="12">
        <v>418</v>
      </c>
      <c r="S283" s="12">
        <v>277</v>
      </c>
      <c r="T283" s="12">
        <v>6.6539999999999999</v>
      </c>
      <c r="U283" s="12">
        <v>111.6</v>
      </c>
      <c r="V283" s="12">
        <v>9.6600000000000005E-2</v>
      </c>
      <c r="W283" s="14">
        <v>9.7310000000000001E-3</v>
      </c>
      <c r="X283" s="14"/>
      <c r="AF283" s="12">
        <v>2126</v>
      </c>
    </row>
    <row r="284" spans="1:32">
      <c r="A284" s="12">
        <v>139</v>
      </c>
      <c r="B284" s="12">
        <v>5.351</v>
      </c>
      <c r="C284" s="16">
        <v>13.65</v>
      </c>
      <c r="J284" s="12">
        <v>145</v>
      </c>
      <c r="K284" s="12">
        <v>5.5510000000000002</v>
      </c>
      <c r="L284" s="12">
        <v>392</v>
      </c>
      <c r="S284" s="12">
        <v>278</v>
      </c>
      <c r="T284" s="12">
        <v>6.6959999999999997</v>
      </c>
      <c r="U284" s="12">
        <v>73.2</v>
      </c>
      <c r="V284" s="12">
        <v>9.7100000000000006E-2</v>
      </c>
      <c r="W284" s="14">
        <v>1.0999999999999999E-2</v>
      </c>
      <c r="X284" s="14"/>
      <c r="AF284" s="12">
        <v>2863</v>
      </c>
    </row>
    <row r="285" spans="1:32">
      <c r="A285" s="12">
        <v>139.5</v>
      </c>
      <c r="B285" s="12">
        <v>5.367</v>
      </c>
      <c r="C285" s="16">
        <v>12.65</v>
      </c>
      <c r="J285" s="12">
        <v>145.5</v>
      </c>
      <c r="K285" s="12">
        <v>5.5679999999999996</v>
      </c>
      <c r="L285" s="12">
        <v>387</v>
      </c>
      <c r="S285" s="12">
        <v>279</v>
      </c>
      <c r="T285" s="12">
        <v>6.7380000000000004</v>
      </c>
      <c r="U285" s="12">
        <v>44.5</v>
      </c>
      <c r="V285" s="12">
        <v>0.11700000000000001</v>
      </c>
      <c r="W285" s="14">
        <v>7.8810000000000009E-3</v>
      </c>
      <c r="X285" s="14"/>
      <c r="AD285" s="12">
        <v>141.5</v>
      </c>
      <c r="AE285" s="12">
        <v>2.9750000000000001</v>
      </c>
      <c r="AF285" s="12">
        <v>1197</v>
      </c>
    </row>
    <row r="286" spans="1:32">
      <c r="A286" s="12">
        <v>140</v>
      </c>
      <c r="B286" s="12">
        <v>5.3840000000000003</v>
      </c>
      <c r="C286" s="16">
        <v>12.2</v>
      </c>
      <c r="J286" s="12">
        <v>146</v>
      </c>
      <c r="K286" s="12">
        <v>5.585</v>
      </c>
      <c r="L286" s="12">
        <v>436</v>
      </c>
      <c r="S286" s="12">
        <v>280</v>
      </c>
      <c r="T286" s="12">
        <v>6.78</v>
      </c>
      <c r="U286" s="12">
        <v>71.400000000000006</v>
      </c>
      <c r="V286" s="12">
        <v>0.121</v>
      </c>
      <c r="W286" s="14">
        <v>7.3810000000000004E-3</v>
      </c>
      <c r="X286" s="14"/>
      <c r="AD286" s="12">
        <v>142</v>
      </c>
      <c r="AE286" s="12">
        <v>2.9849999999999999</v>
      </c>
      <c r="AF286" s="12">
        <v>1428</v>
      </c>
    </row>
    <row r="287" spans="1:32">
      <c r="A287" s="12">
        <v>140.5</v>
      </c>
      <c r="B287" s="12">
        <v>5.4009999999999998</v>
      </c>
      <c r="C287" s="16">
        <v>11.8</v>
      </c>
      <c r="J287" s="12">
        <v>146.5</v>
      </c>
      <c r="K287" s="12">
        <v>5.6020000000000003</v>
      </c>
      <c r="L287" s="12">
        <v>478</v>
      </c>
      <c r="S287" s="12">
        <v>281</v>
      </c>
      <c r="T287" s="12">
        <v>6.8220000000000001</v>
      </c>
      <c r="U287" s="12">
        <v>41.3</v>
      </c>
      <c r="V287" s="12">
        <v>0.11310000000000001</v>
      </c>
      <c r="W287" s="14">
        <v>7.3499999999999998E-3</v>
      </c>
      <c r="X287" s="14"/>
      <c r="AD287" s="12">
        <v>142.5</v>
      </c>
      <c r="AE287" s="12">
        <v>2.996</v>
      </c>
      <c r="AF287" s="12">
        <v>1495</v>
      </c>
    </row>
    <row r="288" spans="1:32">
      <c r="A288" s="12">
        <v>141</v>
      </c>
      <c r="B288" s="12">
        <v>5.4169999999999998</v>
      </c>
      <c r="C288" s="16">
        <v>13</v>
      </c>
      <c r="J288" s="12">
        <v>147</v>
      </c>
      <c r="K288" s="12">
        <v>5.6189999999999998</v>
      </c>
      <c r="L288" s="12">
        <v>435</v>
      </c>
      <c r="S288" s="12">
        <v>282</v>
      </c>
      <c r="T288" s="12">
        <v>6.8650000000000002</v>
      </c>
      <c r="U288" s="12">
        <v>9.4</v>
      </c>
      <c r="V288" s="12">
        <v>6.9699999999999998E-2</v>
      </c>
      <c r="W288" s="14">
        <v>1.6899999999999998E-2</v>
      </c>
      <c r="X288" s="14"/>
      <c r="AD288" s="12">
        <v>143</v>
      </c>
      <c r="AE288" s="12">
        <v>3.0059999999999998</v>
      </c>
      <c r="AF288" s="12">
        <v>1439</v>
      </c>
    </row>
    <row r="289" spans="1:32">
      <c r="A289" s="12">
        <v>141.5</v>
      </c>
      <c r="B289" s="12">
        <v>5.4340000000000002</v>
      </c>
      <c r="C289" s="16">
        <v>12.6</v>
      </c>
      <c r="J289" s="12">
        <v>147.5</v>
      </c>
      <c r="K289" s="12">
        <v>5.6360000000000001</v>
      </c>
      <c r="L289" s="12">
        <v>430</v>
      </c>
      <c r="S289" s="12">
        <v>283</v>
      </c>
      <c r="T289" s="12">
        <v>6.907</v>
      </c>
      <c r="U289" s="12">
        <v>11</v>
      </c>
      <c r="V289" s="12">
        <v>9.6500000000000002E-2</v>
      </c>
      <c r="W289" s="14">
        <v>4.8951999999999997E-3</v>
      </c>
      <c r="X289" s="14"/>
      <c r="AD289" s="12">
        <v>143.5</v>
      </c>
      <c r="AE289" s="12">
        <v>3.016</v>
      </c>
      <c r="AF289" s="12">
        <v>2190</v>
      </c>
    </row>
    <row r="290" spans="1:32">
      <c r="A290" s="12">
        <v>142</v>
      </c>
      <c r="B290" s="12">
        <v>5.4509999999999996</v>
      </c>
      <c r="C290" s="16">
        <v>11.55</v>
      </c>
      <c r="J290" s="12">
        <v>148</v>
      </c>
      <c r="K290" s="12">
        <v>5.6529999999999996</v>
      </c>
      <c r="L290" s="12">
        <v>446</v>
      </c>
      <c r="S290" s="12">
        <v>284</v>
      </c>
      <c r="T290" s="12">
        <v>6.95</v>
      </c>
      <c r="U290" s="12">
        <v>27.9</v>
      </c>
      <c r="V290" s="12">
        <v>0.1176</v>
      </c>
      <c r="W290" s="14">
        <v>4.9395000000000003E-3</v>
      </c>
      <c r="X290" s="14"/>
      <c r="AD290" s="12">
        <v>144</v>
      </c>
      <c r="AE290" s="12">
        <v>3.0259999999999998</v>
      </c>
      <c r="AF290" s="12">
        <v>2988</v>
      </c>
    </row>
    <row r="291" spans="1:32">
      <c r="A291" s="12">
        <v>142.5</v>
      </c>
      <c r="B291" s="12">
        <v>5.468</v>
      </c>
      <c r="C291" s="16">
        <v>10.35</v>
      </c>
      <c r="J291" s="12">
        <v>148.5</v>
      </c>
      <c r="K291" s="12">
        <v>5.6689999999999996</v>
      </c>
      <c r="L291" s="12">
        <v>400</v>
      </c>
      <c r="S291" s="12">
        <v>285</v>
      </c>
      <c r="T291" s="12">
        <v>6.9930000000000003</v>
      </c>
      <c r="U291" s="12">
        <v>22.7</v>
      </c>
      <c r="V291" s="12">
        <v>0.1065</v>
      </c>
      <c r="W291" s="14">
        <v>5.5650999999999999E-3</v>
      </c>
      <c r="X291" s="14"/>
      <c r="AD291" s="12">
        <v>144.5</v>
      </c>
      <c r="AE291" s="12">
        <v>3.036</v>
      </c>
      <c r="AF291" s="12">
        <v>1933</v>
      </c>
    </row>
    <row r="292" spans="1:32">
      <c r="A292" s="12">
        <v>143</v>
      </c>
      <c r="B292" s="12">
        <v>5.484</v>
      </c>
      <c r="C292" s="16">
        <v>9.9</v>
      </c>
      <c r="J292" s="12">
        <v>149</v>
      </c>
      <c r="K292" s="12">
        <v>5.6859999999999999</v>
      </c>
      <c r="L292" s="12">
        <v>415</v>
      </c>
      <c r="S292" s="12">
        <v>286</v>
      </c>
      <c r="T292" s="12">
        <v>7.0369999999999999</v>
      </c>
      <c r="U292" s="12">
        <v>32.799999999999997</v>
      </c>
      <c r="V292" s="12">
        <v>0.1148</v>
      </c>
      <c r="W292" s="14">
        <v>5.2113999999999997E-3</v>
      </c>
      <c r="X292" s="14"/>
      <c r="AD292" s="12">
        <v>145</v>
      </c>
      <c r="AE292" s="12">
        <v>3.0459999999999998</v>
      </c>
      <c r="AF292" s="12">
        <v>3155</v>
      </c>
    </row>
    <row r="293" spans="1:32">
      <c r="A293" s="12">
        <v>143.5</v>
      </c>
      <c r="B293" s="12">
        <v>5.5010000000000003</v>
      </c>
      <c r="C293" s="16">
        <v>11.05</v>
      </c>
      <c r="J293" s="12">
        <v>149.5</v>
      </c>
      <c r="K293" s="12">
        <v>5.7030000000000003</v>
      </c>
      <c r="L293" s="12">
        <v>437</v>
      </c>
      <c r="S293" s="12">
        <v>287</v>
      </c>
      <c r="T293" s="12">
        <v>7.08</v>
      </c>
      <c r="U293" s="12">
        <v>28.1</v>
      </c>
      <c r="V293" s="12">
        <v>0.1193</v>
      </c>
      <c r="W293" s="14">
        <v>5.1395E-3</v>
      </c>
      <c r="X293" s="14"/>
      <c r="AD293" s="12">
        <v>145.5</v>
      </c>
      <c r="AE293" s="12">
        <v>3.0569999999999999</v>
      </c>
      <c r="AF293" s="12">
        <v>1996</v>
      </c>
    </row>
    <row r="294" spans="1:32">
      <c r="A294" s="12">
        <v>144</v>
      </c>
      <c r="B294" s="12">
        <v>5.5179999999999998</v>
      </c>
      <c r="C294" s="16">
        <v>12.05</v>
      </c>
      <c r="J294" s="12">
        <v>150</v>
      </c>
      <c r="K294" s="12">
        <v>5.72</v>
      </c>
      <c r="L294" s="12">
        <v>421</v>
      </c>
      <c r="S294" s="12">
        <v>288</v>
      </c>
      <c r="T294" s="12">
        <v>7.1239999999999997</v>
      </c>
      <c r="U294" s="12">
        <v>32.1</v>
      </c>
      <c r="V294" s="12">
        <v>0.10929999999999999</v>
      </c>
      <c r="W294" s="14">
        <v>5.2113999999999997E-3</v>
      </c>
      <c r="X294" s="14"/>
      <c r="AD294" s="12">
        <v>146</v>
      </c>
      <c r="AE294" s="12">
        <v>3.0670000000000002</v>
      </c>
      <c r="AF294" s="12">
        <v>1840</v>
      </c>
    </row>
    <row r="295" spans="1:32">
      <c r="A295" s="12">
        <v>144.5</v>
      </c>
      <c r="B295" s="12">
        <v>5.5350000000000001</v>
      </c>
      <c r="C295" s="16">
        <v>12</v>
      </c>
      <c r="J295" s="12">
        <v>150.5</v>
      </c>
      <c r="K295" s="12">
        <v>5.7370000000000001</v>
      </c>
      <c r="L295" s="12">
        <v>446</v>
      </c>
      <c r="S295" s="12">
        <v>289</v>
      </c>
      <c r="T295" s="12">
        <v>7.1669999999999998</v>
      </c>
      <c r="U295" s="12">
        <v>30.4</v>
      </c>
      <c r="V295" s="12">
        <v>0.11749999999999999</v>
      </c>
      <c r="W295" s="14">
        <v>4.6046999999999998E-3</v>
      </c>
      <c r="X295" s="14"/>
      <c r="AD295" s="12">
        <v>146.5</v>
      </c>
      <c r="AE295" s="12">
        <v>3.077</v>
      </c>
      <c r="AF295" s="12">
        <v>4603</v>
      </c>
    </row>
    <row r="296" spans="1:32">
      <c r="A296" s="12">
        <v>145</v>
      </c>
      <c r="B296" s="12">
        <v>5.5510000000000002</v>
      </c>
      <c r="C296" s="16">
        <v>10.65</v>
      </c>
      <c r="J296" s="12">
        <v>151</v>
      </c>
      <c r="K296" s="12">
        <v>5.7539999999999996</v>
      </c>
      <c r="L296" s="12">
        <v>392</v>
      </c>
      <c r="S296" s="12">
        <v>290</v>
      </c>
      <c r="T296" s="12">
        <v>7.2110000000000003</v>
      </c>
      <c r="U296" s="12">
        <v>28.7</v>
      </c>
      <c r="V296" s="12">
        <v>0.11559999999999999</v>
      </c>
      <c r="W296" s="14">
        <v>4.5205000000000002E-3</v>
      </c>
      <c r="X296" s="14"/>
      <c r="AD296" s="12">
        <v>147</v>
      </c>
      <c r="AE296" s="12">
        <v>3.0870000000000002</v>
      </c>
      <c r="AF296" s="12">
        <v>2073</v>
      </c>
    </row>
    <row r="297" spans="1:32">
      <c r="A297" s="12">
        <v>145.5</v>
      </c>
      <c r="B297" s="12">
        <v>5.5679999999999996</v>
      </c>
      <c r="C297" s="16">
        <v>10.9</v>
      </c>
      <c r="J297" s="12">
        <v>151.5</v>
      </c>
      <c r="K297" s="12">
        <v>5.7709999999999999</v>
      </c>
      <c r="L297" s="12">
        <v>498</v>
      </c>
      <c r="S297" s="12">
        <v>291</v>
      </c>
      <c r="T297" s="12">
        <v>7.2560000000000002</v>
      </c>
      <c r="U297" s="12">
        <v>23.5</v>
      </c>
      <c r="V297" s="12">
        <v>0.106</v>
      </c>
      <c r="W297" s="14">
        <v>4.2778E-3</v>
      </c>
      <c r="X297" s="14"/>
      <c r="AD297" s="12">
        <v>147.5</v>
      </c>
      <c r="AE297" s="12">
        <v>3.097</v>
      </c>
      <c r="AF297" s="12">
        <v>2043</v>
      </c>
    </row>
    <row r="298" spans="1:32">
      <c r="A298" s="12">
        <v>146</v>
      </c>
      <c r="B298" s="12">
        <v>5.585</v>
      </c>
      <c r="C298" s="16">
        <v>11.95</v>
      </c>
      <c r="J298" s="12">
        <v>152</v>
      </c>
      <c r="K298" s="12">
        <v>5.7880000000000003</v>
      </c>
      <c r="L298" s="12">
        <v>467</v>
      </c>
      <c r="S298" s="12">
        <v>292</v>
      </c>
      <c r="T298" s="12">
        <v>7.3</v>
      </c>
      <c r="U298" s="12">
        <v>15.9</v>
      </c>
      <c r="V298" s="12">
        <v>0.1002</v>
      </c>
      <c r="W298" s="14">
        <v>3.6795E-3</v>
      </c>
      <c r="X298" s="14"/>
      <c r="AD298" s="12">
        <v>148</v>
      </c>
      <c r="AE298" s="12">
        <v>3.1070000000000002</v>
      </c>
      <c r="AF298" s="12">
        <v>1539</v>
      </c>
    </row>
    <row r="299" spans="1:32">
      <c r="A299" s="12">
        <v>146.5</v>
      </c>
      <c r="B299" s="12">
        <v>5.6020000000000003</v>
      </c>
      <c r="C299" s="16">
        <v>12.85</v>
      </c>
      <c r="J299" s="12">
        <v>152.5</v>
      </c>
      <c r="K299" s="12">
        <v>5.8049999999999997</v>
      </c>
      <c r="L299" s="12">
        <v>506</v>
      </c>
      <c r="S299" s="12">
        <v>293</v>
      </c>
      <c r="T299" s="12">
        <v>7.3440000000000003</v>
      </c>
      <c r="U299" s="12">
        <v>17.600000000000001</v>
      </c>
      <c r="V299" s="12">
        <v>0.1111</v>
      </c>
      <c r="W299" s="14">
        <v>4.0613999999999997E-3</v>
      </c>
      <c r="X299" s="14"/>
      <c r="AD299" s="12">
        <v>148.5</v>
      </c>
      <c r="AE299" s="12">
        <v>3.117</v>
      </c>
      <c r="AF299" s="12">
        <v>1754</v>
      </c>
    </row>
    <row r="300" spans="1:32">
      <c r="A300" s="12">
        <v>147</v>
      </c>
      <c r="B300" s="12">
        <v>5.6189999999999998</v>
      </c>
      <c r="C300" s="16">
        <v>13.3</v>
      </c>
      <c r="J300" s="12">
        <v>153</v>
      </c>
      <c r="K300" s="12">
        <v>5.8220000000000001</v>
      </c>
      <c r="L300" s="12">
        <v>441</v>
      </c>
      <c r="S300" s="12">
        <v>294</v>
      </c>
      <c r="T300" s="12">
        <v>7.3890000000000002</v>
      </c>
      <c r="U300" s="12">
        <v>17.5</v>
      </c>
      <c r="V300" s="12">
        <v>9.3100000000000002E-2</v>
      </c>
      <c r="W300" s="14">
        <v>3.7288999999999998E-3</v>
      </c>
      <c r="X300" s="14"/>
      <c r="AD300" s="12">
        <v>149</v>
      </c>
      <c r="AE300" s="12">
        <v>3.1280000000000001</v>
      </c>
      <c r="AF300" s="12">
        <v>2180</v>
      </c>
    </row>
    <row r="301" spans="1:32">
      <c r="A301" s="12">
        <v>147.5</v>
      </c>
      <c r="B301" s="12">
        <v>5.6360000000000001</v>
      </c>
      <c r="C301" s="16">
        <v>12.1</v>
      </c>
      <c r="J301" s="12">
        <v>153.5</v>
      </c>
      <c r="K301" s="12">
        <v>5.84</v>
      </c>
      <c r="L301" s="12">
        <v>466</v>
      </c>
      <c r="S301" s="12">
        <v>295</v>
      </c>
      <c r="T301" s="12">
        <v>7.4340000000000002</v>
      </c>
      <c r="U301" s="12">
        <v>36.299999999999997</v>
      </c>
      <c r="V301" s="12">
        <v>0.1205</v>
      </c>
      <c r="W301" s="14">
        <v>6.4444000000000003E-3</v>
      </c>
      <c r="X301" s="14"/>
      <c r="AD301" s="12">
        <v>149.5</v>
      </c>
      <c r="AE301" s="12">
        <v>3.1379999999999999</v>
      </c>
      <c r="AF301" s="12">
        <v>1568</v>
      </c>
    </row>
    <row r="302" spans="1:32">
      <c r="A302" s="12">
        <v>148</v>
      </c>
      <c r="B302" s="12">
        <v>5.6529999999999996</v>
      </c>
      <c r="C302" s="16">
        <v>11.6</v>
      </c>
      <c r="J302" s="12">
        <v>154</v>
      </c>
      <c r="K302" s="12">
        <v>5.8570000000000002</v>
      </c>
      <c r="L302" s="12">
        <v>385</v>
      </c>
      <c r="S302" s="12">
        <v>296</v>
      </c>
      <c r="T302" s="12">
        <v>7.4790000000000001</v>
      </c>
      <c r="U302" s="12">
        <v>45.4</v>
      </c>
      <c r="V302" s="12">
        <v>9.6199999999999994E-2</v>
      </c>
      <c r="W302" s="14">
        <v>8.0289000000000003E-3</v>
      </c>
      <c r="X302" s="14"/>
      <c r="AD302" s="12">
        <v>150</v>
      </c>
      <c r="AE302" s="12">
        <v>3.1480000000000001</v>
      </c>
      <c r="AF302" s="12">
        <v>2086</v>
      </c>
    </row>
    <row r="303" spans="1:32">
      <c r="A303" s="12">
        <v>148.5</v>
      </c>
      <c r="B303" s="12">
        <v>5.6689999999999996</v>
      </c>
      <c r="C303" s="16">
        <v>11.65</v>
      </c>
      <c r="J303" s="12">
        <v>154.5</v>
      </c>
      <c r="K303" s="12">
        <v>5.8739999999999997</v>
      </c>
      <c r="L303" s="12">
        <v>444</v>
      </c>
      <c r="S303" s="12">
        <v>297</v>
      </c>
      <c r="T303" s="12">
        <v>7.524</v>
      </c>
      <c r="U303" s="12">
        <v>34.9</v>
      </c>
      <c r="V303" s="12">
        <v>0.10920000000000001</v>
      </c>
      <c r="W303" s="14">
        <v>6.5956000000000001E-3</v>
      </c>
      <c r="X303" s="14"/>
      <c r="AD303" s="12">
        <v>150.5</v>
      </c>
      <c r="AE303" s="12">
        <v>3.1579999999999999</v>
      </c>
      <c r="AF303" s="12">
        <v>2088</v>
      </c>
    </row>
    <row r="304" spans="1:32">
      <c r="A304" s="12">
        <v>149</v>
      </c>
      <c r="B304" s="12">
        <v>5.6859999999999999</v>
      </c>
      <c r="C304" s="16">
        <v>10</v>
      </c>
      <c r="J304" s="12">
        <v>155</v>
      </c>
      <c r="K304" s="12">
        <v>5.891</v>
      </c>
      <c r="L304" s="12">
        <v>497</v>
      </c>
      <c r="S304" s="12">
        <v>298</v>
      </c>
      <c r="T304" s="12">
        <v>7.569</v>
      </c>
      <c r="U304" s="12">
        <v>31.4</v>
      </c>
      <c r="V304" s="12">
        <v>0.12039999999999999</v>
      </c>
      <c r="W304" s="14">
        <v>6.2621999999999999E-3</v>
      </c>
      <c r="X304" s="14"/>
      <c r="AD304" s="12">
        <v>151</v>
      </c>
      <c r="AE304" s="12">
        <v>3.1680000000000001</v>
      </c>
      <c r="AF304" s="12">
        <v>2449</v>
      </c>
    </row>
    <row r="305" spans="1:32">
      <c r="A305" s="12">
        <v>149.5</v>
      </c>
      <c r="B305" s="12">
        <v>5.7030000000000003</v>
      </c>
      <c r="C305" s="16">
        <v>8.9499999999999993</v>
      </c>
      <c r="J305" s="12">
        <v>155.5</v>
      </c>
      <c r="K305" s="12">
        <v>5.9080000000000004</v>
      </c>
      <c r="L305" s="12">
        <v>461</v>
      </c>
      <c r="S305" s="12">
        <v>299</v>
      </c>
      <c r="T305" s="12">
        <v>7.6150000000000002</v>
      </c>
      <c r="U305" s="12">
        <v>57.5</v>
      </c>
      <c r="V305" s="12">
        <v>0.127</v>
      </c>
      <c r="W305" s="14">
        <v>7.9369999999999996E-3</v>
      </c>
      <c r="X305" s="14"/>
      <c r="AD305" s="12">
        <v>151.5</v>
      </c>
      <c r="AE305" s="12">
        <v>3.1779999999999999</v>
      </c>
      <c r="AF305" s="12">
        <v>2239</v>
      </c>
    </row>
    <row r="306" spans="1:32">
      <c r="A306" s="12">
        <v>150</v>
      </c>
      <c r="B306" s="12">
        <v>5.72</v>
      </c>
      <c r="C306" s="16">
        <v>8.5</v>
      </c>
      <c r="J306" s="12">
        <v>156</v>
      </c>
      <c r="K306" s="12">
        <v>5.9260000000000002</v>
      </c>
      <c r="L306" s="12">
        <v>496</v>
      </c>
      <c r="S306" s="12">
        <v>300</v>
      </c>
      <c r="T306" s="12">
        <v>7.66</v>
      </c>
      <c r="U306" s="12">
        <v>34.1</v>
      </c>
      <c r="V306" s="12">
        <v>0.1105</v>
      </c>
      <c r="W306" s="14">
        <v>7.3422000000000001E-3</v>
      </c>
      <c r="X306" s="14"/>
      <c r="AD306" s="12">
        <v>152</v>
      </c>
      <c r="AE306" s="12">
        <v>3.1880000000000002</v>
      </c>
      <c r="AF306" s="12">
        <v>3009</v>
      </c>
    </row>
    <row r="307" spans="1:32">
      <c r="A307" s="12">
        <v>150.5</v>
      </c>
      <c r="B307" s="12">
        <v>5.7370000000000001</v>
      </c>
      <c r="C307" s="16">
        <v>9</v>
      </c>
      <c r="J307" s="12">
        <v>156.5</v>
      </c>
      <c r="K307" s="12">
        <v>5.9429999999999996</v>
      </c>
      <c r="L307" s="12">
        <v>414</v>
      </c>
      <c r="S307" s="12">
        <v>301</v>
      </c>
      <c r="T307" s="12">
        <v>7.7060000000000004</v>
      </c>
      <c r="U307" s="12">
        <v>71.400000000000006</v>
      </c>
      <c r="V307" s="12">
        <v>0.1099</v>
      </c>
      <c r="W307" s="14">
        <v>1.0200000000000001E-2</v>
      </c>
      <c r="X307" s="14"/>
      <c r="AD307" s="12">
        <v>152.5</v>
      </c>
      <c r="AE307" s="12">
        <v>3.198</v>
      </c>
      <c r="AF307" s="12">
        <v>2568</v>
      </c>
    </row>
    <row r="308" spans="1:32">
      <c r="A308" s="12">
        <v>151</v>
      </c>
      <c r="B308" s="12">
        <v>5.7539999999999996</v>
      </c>
      <c r="C308" s="16">
        <v>9.75</v>
      </c>
      <c r="J308" s="12">
        <v>157</v>
      </c>
      <c r="K308" s="12">
        <v>5.96</v>
      </c>
      <c r="L308" s="12">
        <v>466</v>
      </c>
      <c r="S308" s="12">
        <v>302</v>
      </c>
      <c r="T308" s="12">
        <v>7.7510000000000003</v>
      </c>
      <c r="U308" s="12">
        <v>109.4</v>
      </c>
      <c r="V308" s="12">
        <v>0.1152</v>
      </c>
      <c r="W308" s="14">
        <v>5.3667000000000003E-3</v>
      </c>
      <c r="X308" s="14"/>
      <c r="AD308" s="12">
        <v>153</v>
      </c>
      <c r="AE308" s="12">
        <v>3.2080000000000002</v>
      </c>
      <c r="AF308" s="12">
        <v>1771</v>
      </c>
    </row>
    <row r="309" spans="1:32">
      <c r="A309" s="12">
        <v>151.5</v>
      </c>
      <c r="B309" s="12">
        <v>5.7709999999999999</v>
      </c>
      <c r="C309" s="16">
        <v>9.85</v>
      </c>
      <c r="J309" s="12">
        <v>157.5</v>
      </c>
      <c r="K309" s="12">
        <v>5.9779999999999998</v>
      </c>
      <c r="L309" s="12">
        <v>495</v>
      </c>
      <c r="S309" s="12">
        <v>303</v>
      </c>
      <c r="T309" s="12">
        <v>7.7969999999999997</v>
      </c>
      <c r="U309" s="12">
        <v>52.2</v>
      </c>
      <c r="V309" s="12">
        <v>0.1101</v>
      </c>
      <c r="W309" s="14">
        <v>4.9782999999999997E-3</v>
      </c>
      <c r="X309" s="14"/>
      <c r="AD309" s="12">
        <v>153.5</v>
      </c>
      <c r="AE309" s="12">
        <v>3.218</v>
      </c>
      <c r="AF309" s="12">
        <v>2538</v>
      </c>
    </row>
    <row r="310" spans="1:32">
      <c r="A310" s="12">
        <v>152</v>
      </c>
      <c r="B310" s="12">
        <v>5.7880000000000003</v>
      </c>
      <c r="C310" s="16">
        <v>8.85</v>
      </c>
      <c r="J310" s="12">
        <v>158</v>
      </c>
      <c r="K310" s="12">
        <v>5.9950000000000001</v>
      </c>
      <c r="L310" s="12">
        <v>501</v>
      </c>
      <c r="S310" s="12">
        <v>304</v>
      </c>
      <c r="T310" s="12">
        <v>7.843</v>
      </c>
      <c r="U310" s="12">
        <v>62.4</v>
      </c>
      <c r="V310" s="12">
        <v>9.4700000000000006E-2</v>
      </c>
      <c r="W310" s="14">
        <v>8.2912999999999997E-3</v>
      </c>
      <c r="X310" s="14"/>
      <c r="AD310" s="12">
        <v>154</v>
      </c>
      <c r="AE310" s="12">
        <v>3.2280000000000002</v>
      </c>
      <c r="AF310" s="12">
        <v>1712</v>
      </c>
    </row>
    <row r="311" spans="1:32">
      <c r="A311" s="12">
        <v>152.5</v>
      </c>
      <c r="B311" s="12">
        <v>5.8049999999999997</v>
      </c>
      <c r="C311" s="16">
        <v>8.75</v>
      </c>
      <c r="J311" s="12">
        <v>158.5</v>
      </c>
      <c r="K311" s="12">
        <v>6.0119999999999996</v>
      </c>
      <c r="L311" s="12">
        <v>398</v>
      </c>
      <c r="S311" s="12">
        <v>305</v>
      </c>
      <c r="T311" s="12">
        <v>7.8890000000000002</v>
      </c>
      <c r="U311" s="12">
        <v>31.2</v>
      </c>
      <c r="V311" s="12">
        <v>0.1138</v>
      </c>
      <c r="W311" s="14">
        <v>6.5696000000000001E-3</v>
      </c>
      <c r="X311" s="14"/>
      <c r="AD311" s="12">
        <v>154.5</v>
      </c>
      <c r="AE311" s="12">
        <v>3.238</v>
      </c>
      <c r="AF311" s="12">
        <v>1923</v>
      </c>
    </row>
    <row r="312" spans="1:32">
      <c r="A312" s="12">
        <v>153</v>
      </c>
      <c r="B312" s="12">
        <v>5.8220000000000001</v>
      </c>
      <c r="C312" s="16">
        <v>11.5</v>
      </c>
      <c r="J312" s="12">
        <v>159</v>
      </c>
      <c r="K312" s="12">
        <v>6.03</v>
      </c>
      <c r="L312" s="12">
        <v>450</v>
      </c>
      <c r="S312" s="12">
        <v>306</v>
      </c>
      <c r="T312" s="12">
        <v>7.9349999999999996</v>
      </c>
      <c r="U312" s="12">
        <v>127.1</v>
      </c>
      <c r="V312" s="12">
        <v>8.4099999999999994E-2</v>
      </c>
      <c r="W312" s="14">
        <v>1.1299999999999999E-2</v>
      </c>
      <c r="X312" s="14"/>
      <c r="AD312" s="12">
        <v>155</v>
      </c>
      <c r="AE312" s="12">
        <v>3.2480000000000002</v>
      </c>
      <c r="AF312" s="12">
        <v>1898</v>
      </c>
    </row>
    <row r="313" spans="1:32">
      <c r="A313" s="12">
        <v>153.5</v>
      </c>
      <c r="B313" s="12">
        <v>5.84</v>
      </c>
      <c r="C313" s="16">
        <v>13.7</v>
      </c>
      <c r="J313" s="12">
        <v>159.5</v>
      </c>
      <c r="K313" s="12">
        <v>6.0469999999999997</v>
      </c>
      <c r="L313" s="12">
        <v>438</v>
      </c>
      <c r="S313" s="12">
        <v>307</v>
      </c>
      <c r="T313" s="12">
        <v>7.9820000000000002</v>
      </c>
      <c r="U313" s="12">
        <v>37.1</v>
      </c>
      <c r="V313" s="12">
        <v>7.4099999999999999E-2</v>
      </c>
      <c r="W313" s="14">
        <v>3.617E-3</v>
      </c>
      <c r="X313" s="14"/>
      <c r="AD313" s="12">
        <v>155.5</v>
      </c>
      <c r="AE313" s="12">
        <v>3.258</v>
      </c>
      <c r="AF313" s="12">
        <v>2228</v>
      </c>
    </row>
    <row r="314" spans="1:32">
      <c r="A314" s="12">
        <v>154</v>
      </c>
      <c r="B314" s="12">
        <v>5.8570000000000002</v>
      </c>
      <c r="C314" s="16">
        <v>13.3</v>
      </c>
      <c r="J314" s="12">
        <v>160</v>
      </c>
      <c r="K314" s="12">
        <v>6.0650000000000004</v>
      </c>
      <c r="L314" s="12">
        <v>438</v>
      </c>
      <c r="S314" s="12">
        <v>308</v>
      </c>
      <c r="T314" s="12">
        <v>8.0280000000000005</v>
      </c>
      <c r="U314" s="12">
        <v>29.6</v>
      </c>
      <c r="V314" s="12">
        <v>0.1157</v>
      </c>
      <c r="W314" s="14">
        <v>4.4847999999999997E-3</v>
      </c>
      <c r="X314" s="14"/>
      <c r="AD314" s="12">
        <v>156</v>
      </c>
      <c r="AE314" s="12">
        <v>3.2679999999999998</v>
      </c>
      <c r="AF314" s="12">
        <v>1901</v>
      </c>
    </row>
    <row r="315" spans="1:32">
      <c r="A315" s="12">
        <v>154.5</v>
      </c>
      <c r="B315" s="12">
        <v>5.8739999999999997</v>
      </c>
      <c r="C315" s="16">
        <v>12.45</v>
      </c>
      <c r="J315" s="12">
        <v>160.5</v>
      </c>
      <c r="K315" s="12">
        <v>6.0819999999999999</v>
      </c>
      <c r="L315" s="12">
        <v>444</v>
      </c>
      <c r="S315" s="12">
        <v>309</v>
      </c>
      <c r="T315" s="12">
        <v>8.0749999999999993</v>
      </c>
      <c r="U315" s="12">
        <v>155.80000000000001</v>
      </c>
      <c r="V315" s="12">
        <v>0.1139</v>
      </c>
      <c r="W315" s="14">
        <v>8.8042999999999993E-3</v>
      </c>
      <c r="X315" s="14"/>
      <c r="AD315" s="12">
        <v>156.5</v>
      </c>
      <c r="AE315" s="12">
        <v>3.278</v>
      </c>
      <c r="AF315" s="12">
        <v>2802</v>
      </c>
    </row>
    <row r="316" spans="1:32">
      <c r="A316" s="12">
        <v>155</v>
      </c>
      <c r="B316" s="12">
        <v>5.891</v>
      </c>
      <c r="C316" s="16">
        <v>12.6</v>
      </c>
      <c r="J316" s="12">
        <v>161</v>
      </c>
      <c r="K316" s="12">
        <v>6.1</v>
      </c>
      <c r="L316" s="12">
        <v>476</v>
      </c>
      <c r="S316" s="12">
        <v>310</v>
      </c>
      <c r="T316" s="12">
        <v>8.1210000000000004</v>
      </c>
      <c r="U316" s="12">
        <v>18.3</v>
      </c>
      <c r="V316" s="12">
        <v>8.5099999999999995E-2</v>
      </c>
      <c r="W316" s="14">
        <v>3.5435000000000002E-3</v>
      </c>
      <c r="X316" s="14"/>
      <c r="AD316" s="12">
        <v>157</v>
      </c>
      <c r="AE316" s="12">
        <v>3.2879999999999998</v>
      </c>
      <c r="AF316" s="12">
        <v>1901</v>
      </c>
    </row>
    <row r="317" spans="1:32">
      <c r="A317" s="12">
        <v>155.5</v>
      </c>
      <c r="B317" s="12">
        <v>5.9080000000000004</v>
      </c>
      <c r="C317" s="16">
        <v>11.4</v>
      </c>
      <c r="J317" s="12">
        <v>161.5</v>
      </c>
      <c r="K317" s="12">
        <v>6.1180000000000003</v>
      </c>
      <c r="L317" s="12">
        <v>533</v>
      </c>
      <c r="S317" s="12">
        <v>311</v>
      </c>
      <c r="T317" s="12">
        <v>8.1679999999999993</v>
      </c>
      <c r="U317" s="12">
        <v>28.2</v>
      </c>
      <c r="V317" s="12">
        <v>0.1008</v>
      </c>
      <c r="W317" s="14">
        <v>4.7064000000000003E-3</v>
      </c>
      <c r="X317" s="14"/>
      <c r="AD317" s="12">
        <v>157.5</v>
      </c>
      <c r="AE317" s="12">
        <v>3.2970000000000002</v>
      </c>
      <c r="AF317" s="12">
        <v>3084</v>
      </c>
    </row>
    <row r="318" spans="1:32">
      <c r="A318" s="12">
        <v>156</v>
      </c>
      <c r="B318" s="12">
        <v>5.9260000000000002</v>
      </c>
      <c r="C318" s="16">
        <v>11.05</v>
      </c>
      <c r="J318" s="12">
        <v>162</v>
      </c>
      <c r="K318" s="12">
        <v>6.1349999999999998</v>
      </c>
      <c r="L318" s="12">
        <v>606</v>
      </c>
      <c r="S318" s="12">
        <v>312</v>
      </c>
      <c r="T318" s="12">
        <v>8.2149999999999999</v>
      </c>
      <c r="U318" s="12">
        <v>66.099999999999994</v>
      </c>
      <c r="V318" s="12">
        <v>0.1125</v>
      </c>
      <c r="W318" s="14">
        <v>8.5085000000000004E-3</v>
      </c>
      <c r="X318" s="14"/>
      <c r="AD318" s="12">
        <v>158</v>
      </c>
      <c r="AE318" s="12">
        <v>3.3069999999999999</v>
      </c>
      <c r="AF318" s="12">
        <v>2562</v>
      </c>
    </row>
    <row r="319" spans="1:32">
      <c r="A319" s="12">
        <v>156.5</v>
      </c>
      <c r="B319" s="12">
        <v>5.9429999999999996</v>
      </c>
      <c r="C319" s="16">
        <v>11.55</v>
      </c>
      <c r="J319" s="12">
        <v>162.5</v>
      </c>
      <c r="K319" s="12">
        <v>6.1529999999999996</v>
      </c>
      <c r="L319" s="12">
        <v>502</v>
      </c>
      <c r="S319" s="12">
        <v>313</v>
      </c>
      <c r="T319" s="12">
        <v>8.2609999999999992</v>
      </c>
      <c r="U319" s="12">
        <v>35.799999999999997</v>
      </c>
      <c r="V319" s="12">
        <v>0.1104</v>
      </c>
      <c r="W319" s="14">
        <v>5.3E-3</v>
      </c>
      <c r="X319" s="14"/>
      <c r="AD319" s="12">
        <v>158.5</v>
      </c>
      <c r="AE319" s="12">
        <v>3.3170000000000002</v>
      </c>
      <c r="AF319" s="12">
        <v>2264</v>
      </c>
    </row>
    <row r="320" spans="1:32">
      <c r="A320" s="12">
        <v>157</v>
      </c>
      <c r="B320" s="12">
        <v>5.96</v>
      </c>
      <c r="C320" s="16">
        <v>10.9</v>
      </c>
      <c r="J320" s="12">
        <v>163</v>
      </c>
      <c r="K320" s="12">
        <v>6.1710000000000003</v>
      </c>
      <c r="L320" s="12">
        <v>436</v>
      </c>
      <c r="S320" s="12">
        <v>314</v>
      </c>
      <c r="T320" s="12">
        <v>8.3079999999999998</v>
      </c>
      <c r="U320" s="12">
        <v>21</v>
      </c>
      <c r="V320" s="12">
        <v>0.111</v>
      </c>
      <c r="W320" s="14">
        <v>4.3E-3</v>
      </c>
      <c r="X320" s="14"/>
      <c r="AD320" s="12">
        <v>159</v>
      </c>
      <c r="AE320" s="12">
        <v>3.327</v>
      </c>
      <c r="AF320" s="12">
        <v>2015</v>
      </c>
    </row>
    <row r="321" spans="1:32">
      <c r="A321" s="12">
        <v>157.5</v>
      </c>
      <c r="B321" s="12">
        <v>5.9779999999999998</v>
      </c>
      <c r="C321" s="16">
        <v>9.9</v>
      </c>
      <c r="J321" s="12">
        <v>163.5</v>
      </c>
      <c r="K321" s="12">
        <v>6.1890000000000001</v>
      </c>
      <c r="L321" s="12">
        <v>363</v>
      </c>
      <c r="S321" s="12">
        <v>315</v>
      </c>
      <c r="T321" s="12">
        <v>8.3550000000000004</v>
      </c>
      <c r="U321" s="12">
        <v>113</v>
      </c>
      <c r="V321" s="12">
        <v>7.9299999999999995E-2</v>
      </c>
      <c r="W321" s="14">
        <v>1.29E-2</v>
      </c>
      <c r="X321" s="14"/>
      <c r="AD321" s="12">
        <v>159.5</v>
      </c>
      <c r="AE321" s="12">
        <v>3.3370000000000002</v>
      </c>
      <c r="AF321" s="12">
        <v>2433</v>
      </c>
    </row>
    <row r="322" spans="1:32">
      <c r="A322" s="12">
        <v>158</v>
      </c>
      <c r="B322" s="12">
        <v>5.9950000000000001</v>
      </c>
      <c r="C322" s="16">
        <v>10.3</v>
      </c>
      <c r="J322" s="12">
        <v>164</v>
      </c>
      <c r="K322" s="12">
        <v>6.2060000000000004</v>
      </c>
      <c r="L322" s="12">
        <v>312</v>
      </c>
      <c r="S322" s="12">
        <v>316</v>
      </c>
      <c r="T322" s="12">
        <v>8.4019999999999992</v>
      </c>
      <c r="U322" s="12">
        <v>191.9</v>
      </c>
      <c r="V322" s="12">
        <v>4.9700000000000001E-2</v>
      </c>
      <c r="W322" s="14">
        <v>1.67E-2</v>
      </c>
      <c r="X322" s="14"/>
      <c r="AD322" s="12">
        <v>160</v>
      </c>
      <c r="AE322" s="12">
        <v>3.347</v>
      </c>
      <c r="AF322" s="12">
        <v>2780</v>
      </c>
    </row>
    <row r="323" spans="1:32">
      <c r="A323" s="12">
        <v>158.5</v>
      </c>
      <c r="B323" s="12">
        <v>6.0119999999999996</v>
      </c>
      <c r="C323" s="16">
        <v>11.25</v>
      </c>
      <c r="J323" s="12">
        <v>164.5</v>
      </c>
      <c r="K323" s="12">
        <v>6.2240000000000002</v>
      </c>
      <c r="L323" s="12">
        <v>451</v>
      </c>
      <c r="S323" s="12">
        <v>317</v>
      </c>
      <c r="T323" s="12">
        <v>8.4489999999999998</v>
      </c>
      <c r="U323" s="12">
        <v>169.2</v>
      </c>
      <c r="V323" s="12">
        <v>7.7799999999999994E-2</v>
      </c>
      <c r="W323" s="14">
        <v>9.9361999999999992E-3</v>
      </c>
      <c r="X323" s="14"/>
      <c r="AD323" s="12">
        <v>160.5</v>
      </c>
      <c r="AE323" s="12">
        <v>3.3559999999999999</v>
      </c>
      <c r="AF323" s="12">
        <v>1841</v>
      </c>
    </row>
    <row r="324" spans="1:32">
      <c r="A324" s="12">
        <v>159</v>
      </c>
      <c r="B324" s="12">
        <v>6.03</v>
      </c>
      <c r="C324" s="16">
        <v>11.4</v>
      </c>
      <c r="J324" s="12">
        <v>165</v>
      </c>
      <c r="K324" s="12">
        <v>6.242</v>
      </c>
      <c r="L324" s="12">
        <v>480</v>
      </c>
      <c r="S324" s="12">
        <v>318</v>
      </c>
      <c r="T324" s="12">
        <v>8.4969999999999999</v>
      </c>
      <c r="U324" s="12">
        <v>38.6</v>
      </c>
      <c r="V324" s="12">
        <v>9.1200000000000003E-2</v>
      </c>
      <c r="W324" s="14">
        <v>4.7187000000000002E-3</v>
      </c>
      <c r="X324" s="14"/>
      <c r="AD324" s="12">
        <v>161</v>
      </c>
      <c r="AE324" s="12">
        <v>3.3660000000000001</v>
      </c>
      <c r="AF324" s="12">
        <v>1962</v>
      </c>
    </row>
    <row r="325" spans="1:32">
      <c r="A325" s="12">
        <v>159.5</v>
      </c>
      <c r="B325" s="12">
        <v>6.0469999999999997</v>
      </c>
      <c r="C325" s="16">
        <v>11.35</v>
      </c>
      <c r="J325" s="12">
        <v>165.5</v>
      </c>
      <c r="K325" s="12">
        <v>6.26</v>
      </c>
      <c r="L325" s="12">
        <v>452</v>
      </c>
      <c r="S325" s="12">
        <v>319</v>
      </c>
      <c r="T325" s="12">
        <v>8.5440000000000005</v>
      </c>
      <c r="U325" s="12">
        <v>164</v>
      </c>
      <c r="V325" s="12">
        <v>8.6300000000000002E-2</v>
      </c>
      <c r="W325" s="14">
        <v>6.8915000000000001E-3</v>
      </c>
      <c r="X325" s="14"/>
      <c r="AD325" s="12">
        <v>161.5</v>
      </c>
      <c r="AE325" s="12">
        <v>3.3759999999999999</v>
      </c>
      <c r="AF325" s="12">
        <v>3288</v>
      </c>
    </row>
    <row r="326" spans="1:32">
      <c r="A326" s="12">
        <v>160</v>
      </c>
      <c r="B326" s="12">
        <v>6.0650000000000004</v>
      </c>
      <c r="C326" s="16">
        <v>11.5</v>
      </c>
      <c r="J326" s="12">
        <v>166</v>
      </c>
      <c r="K326" s="12">
        <v>6.2779999999999996</v>
      </c>
      <c r="L326" s="12">
        <v>455</v>
      </c>
      <c r="S326" s="12">
        <v>320</v>
      </c>
      <c r="T326" s="12">
        <v>8.5909999999999993</v>
      </c>
      <c r="U326" s="12">
        <v>174.7</v>
      </c>
      <c r="V326" s="12">
        <v>6.7400000000000002E-2</v>
      </c>
      <c r="W326" s="14">
        <v>1.3100000000000001E-2</v>
      </c>
      <c r="X326" s="14"/>
      <c r="AD326" s="12">
        <v>162</v>
      </c>
      <c r="AE326" s="12">
        <v>3.3860000000000001</v>
      </c>
      <c r="AF326" s="12">
        <v>3744</v>
      </c>
    </row>
    <row r="327" spans="1:32">
      <c r="A327" s="12">
        <v>160.5</v>
      </c>
      <c r="B327" s="12">
        <v>6.0819999999999999</v>
      </c>
      <c r="C327" s="16">
        <v>11.4</v>
      </c>
      <c r="J327" s="12">
        <v>166.5</v>
      </c>
      <c r="K327" s="12">
        <v>6.2960000000000003</v>
      </c>
      <c r="L327" s="12">
        <v>399</v>
      </c>
      <c r="S327" s="12">
        <v>321</v>
      </c>
      <c r="T327" s="12">
        <v>8.6379999999999999</v>
      </c>
      <c r="U327" s="12">
        <v>25.6</v>
      </c>
      <c r="V327" s="12">
        <v>0.1032</v>
      </c>
      <c r="W327" s="14">
        <v>5.8106E-3</v>
      </c>
      <c r="X327" s="14"/>
      <c r="AD327" s="12">
        <v>162.5</v>
      </c>
      <c r="AE327" s="12">
        <v>3.395</v>
      </c>
      <c r="AF327" s="12">
        <v>2186</v>
      </c>
    </row>
    <row r="328" spans="1:32">
      <c r="A328" s="12">
        <v>161</v>
      </c>
      <c r="B328" s="12">
        <v>6.1</v>
      </c>
      <c r="C328" s="16">
        <v>12.5</v>
      </c>
      <c r="J328" s="12">
        <v>167</v>
      </c>
      <c r="K328" s="12">
        <v>6.3140000000000001</v>
      </c>
      <c r="L328" s="12">
        <v>490</v>
      </c>
      <c r="S328" s="12">
        <v>322</v>
      </c>
      <c r="T328" s="12">
        <v>8.6859999999999999</v>
      </c>
      <c r="U328" s="12">
        <v>16.600000000000001</v>
      </c>
      <c r="V328" s="12">
        <v>0.105</v>
      </c>
      <c r="W328" s="14">
        <v>4.7396000000000001E-3</v>
      </c>
      <c r="X328" s="14"/>
      <c r="AD328" s="12">
        <v>163</v>
      </c>
      <c r="AE328" s="12">
        <v>3.4049999999999998</v>
      </c>
      <c r="AF328" s="12">
        <v>1596</v>
      </c>
    </row>
    <row r="329" spans="1:32">
      <c r="A329" s="12">
        <v>161.5</v>
      </c>
      <c r="B329" s="12">
        <v>6.1180000000000003</v>
      </c>
      <c r="C329" s="16">
        <v>12.3</v>
      </c>
      <c r="J329" s="12">
        <v>167.5</v>
      </c>
      <c r="K329" s="12">
        <v>6.3319999999999999</v>
      </c>
      <c r="L329" s="12">
        <v>617</v>
      </c>
      <c r="S329" s="12">
        <v>323</v>
      </c>
      <c r="T329" s="12">
        <v>8.7330000000000005</v>
      </c>
      <c r="U329" s="12">
        <v>44.2</v>
      </c>
      <c r="V329" s="12">
        <v>0.11070000000000001</v>
      </c>
      <c r="W329" s="14">
        <v>5.4447000000000002E-3</v>
      </c>
      <c r="X329" s="14"/>
      <c r="AD329" s="12">
        <v>163.5</v>
      </c>
      <c r="AE329" s="12">
        <v>3.415</v>
      </c>
      <c r="AF329" s="12">
        <v>1114</v>
      </c>
    </row>
    <row r="330" spans="1:32">
      <c r="A330" s="12">
        <v>162</v>
      </c>
      <c r="B330" s="12">
        <v>6.1349999999999998</v>
      </c>
      <c r="C330" s="16">
        <v>11.9</v>
      </c>
      <c r="J330" s="12">
        <v>168</v>
      </c>
      <c r="K330" s="12">
        <v>6.35</v>
      </c>
      <c r="L330" s="12">
        <v>497</v>
      </c>
      <c r="S330" s="12">
        <v>324</v>
      </c>
      <c r="T330" s="12">
        <v>8.7810000000000006</v>
      </c>
      <c r="U330" s="12">
        <v>17.7</v>
      </c>
      <c r="V330" s="12">
        <v>0.1002</v>
      </c>
      <c r="W330" s="14">
        <v>5.1208E-3</v>
      </c>
      <c r="X330" s="14"/>
      <c r="AD330" s="12">
        <v>164</v>
      </c>
      <c r="AE330" s="12">
        <v>3.4249999999999998</v>
      </c>
      <c r="AF330" s="12">
        <v>2541</v>
      </c>
    </row>
    <row r="331" spans="1:32">
      <c r="A331" s="12">
        <v>162.5</v>
      </c>
      <c r="B331" s="12">
        <v>6.1529999999999996</v>
      </c>
      <c r="C331" s="16">
        <v>10.95</v>
      </c>
      <c r="J331" s="12">
        <v>168.5</v>
      </c>
      <c r="K331" s="12">
        <v>6.3689999999999998</v>
      </c>
      <c r="L331" s="12">
        <v>488</v>
      </c>
      <c r="S331" s="12">
        <v>325</v>
      </c>
      <c r="T331" s="12">
        <v>8.8279999999999994</v>
      </c>
      <c r="U331" s="12">
        <v>81.900000000000006</v>
      </c>
      <c r="V331" s="12">
        <v>9.8799999999999999E-2</v>
      </c>
      <c r="W331" s="14">
        <v>4.0723000000000001E-3</v>
      </c>
      <c r="X331" s="14"/>
      <c r="AD331" s="12">
        <v>164.5</v>
      </c>
      <c r="AE331" s="12">
        <v>3.4340000000000002</v>
      </c>
      <c r="AF331" s="12">
        <v>2630</v>
      </c>
    </row>
    <row r="332" spans="1:32">
      <c r="A332" s="12">
        <v>163</v>
      </c>
      <c r="B332" s="12">
        <v>6.1710000000000003</v>
      </c>
      <c r="C332" s="16">
        <v>11.45</v>
      </c>
      <c r="J332" s="12">
        <v>169</v>
      </c>
      <c r="K332" s="12">
        <v>6.3869999999999996</v>
      </c>
      <c r="L332" s="12">
        <v>508</v>
      </c>
      <c r="S332" s="12">
        <v>326</v>
      </c>
      <c r="T332" s="12">
        <v>8.8759999999999994</v>
      </c>
      <c r="U332" s="12">
        <v>78.900000000000006</v>
      </c>
      <c r="V332" s="12">
        <v>8.4500000000000006E-2</v>
      </c>
      <c r="W332" s="14">
        <v>1.3299999999999999E-2</v>
      </c>
      <c r="X332" s="14"/>
      <c r="AD332" s="12">
        <v>165</v>
      </c>
      <c r="AE332" s="12">
        <v>3.444</v>
      </c>
      <c r="AF332" s="12">
        <v>2978</v>
      </c>
    </row>
    <row r="333" spans="1:32">
      <c r="A333" s="12">
        <v>163.5</v>
      </c>
      <c r="B333" s="12">
        <v>6.1890000000000001</v>
      </c>
      <c r="C333" s="16">
        <v>14.05</v>
      </c>
      <c r="J333" s="12">
        <v>169.5</v>
      </c>
      <c r="K333" s="12">
        <v>6.4050000000000002</v>
      </c>
      <c r="L333" s="12">
        <v>489</v>
      </c>
      <c r="S333" s="12">
        <v>327</v>
      </c>
      <c r="T333" s="12">
        <v>8.923</v>
      </c>
      <c r="U333" s="12">
        <v>26</v>
      </c>
      <c r="V333" s="12">
        <v>0.1052</v>
      </c>
      <c r="W333" s="14">
        <v>6.4063999999999996E-3</v>
      </c>
      <c r="X333" s="14"/>
      <c r="AD333" s="12">
        <v>165.5</v>
      </c>
      <c r="AE333" s="12">
        <v>3.4540000000000002</v>
      </c>
      <c r="AF333" s="12">
        <v>2435</v>
      </c>
    </row>
    <row r="334" spans="1:32">
      <c r="A334" s="12">
        <v>164</v>
      </c>
      <c r="B334" s="12">
        <v>6.2060000000000004</v>
      </c>
      <c r="C334" s="16">
        <v>14.15</v>
      </c>
      <c r="J334" s="12">
        <v>170</v>
      </c>
      <c r="K334" s="12">
        <v>6.4240000000000004</v>
      </c>
      <c r="L334" s="12">
        <v>620</v>
      </c>
      <c r="S334" s="12">
        <v>328</v>
      </c>
      <c r="T334" s="12">
        <v>8.9710000000000001</v>
      </c>
      <c r="U334" s="12">
        <v>26.7</v>
      </c>
      <c r="V334" s="12">
        <v>0.10059999999999999</v>
      </c>
      <c r="W334" s="14">
        <v>3.6687999999999998E-3</v>
      </c>
      <c r="X334" s="14"/>
      <c r="AD334" s="12">
        <v>166</v>
      </c>
      <c r="AE334" s="12">
        <v>3.464</v>
      </c>
      <c r="AF334" s="12">
        <v>2588</v>
      </c>
    </row>
    <row r="335" spans="1:32">
      <c r="A335" s="12">
        <v>164.5</v>
      </c>
      <c r="B335" s="12">
        <v>6.2240000000000002</v>
      </c>
      <c r="C335" s="16">
        <v>10.199999999999999</v>
      </c>
      <c r="J335" s="12">
        <v>170.5</v>
      </c>
      <c r="K335" s="12">
        <v>6.4420000000000002</v>
      </c>
      <c r="L335" s="12">
        <v>598</v>
      </c>
      <c r="S335" s="12">
        <v>329</v>
      </c>
      <c r="T335" s="12">
        <v>9.0180000000000007</v>
      </c>
      <c r="U335" s="12">
        <v>39.1</v>
      </c>
      <c r="V335" s="12">
        <v>0.10340000000000001</v>
      </c>
      <c r="W335" s="14">
        <v>5.6595999999999999E-3</v>
      </c>
      <c r="X335" s="14"/>
      <c r="AD335" s="12">
        <v>166.5</v>
      </c>
      <c r="AE335" s="12">
        <v>3.4729999999999999</v>
      </c>
      <c r="AF335" s="12">
        <v>2359</v>
      </c>
    </row>
    <row r="336" spans="1:32">
      <c r="A336" s="12">
        <v>165</v>
      </c>
      <c r="B336" s="12">
        <v>6.242</v>
      </c>
      <c r="C336" s="16">
        <v>8.5</v>
      </c>
      <c r="J336" s="12">
        <v>171</v>
      </c>
      <c r="K336" s="12">
        <v>6.4610000000000003</v>
      </c>
      <c r="L336" s="12">
        <v>562</v>
      </c>
      <c r="S336" s="12">
        <v>330</v>
      </c>
      <c r="T336" s="12">
        <v>9.0660000000000007</v>
      </c>
      <c r="U336" s="12">
        <v>10.199999999999999</v>
      </c>
      <c r="V336" s="12">
        <v>0.1114</v>
      </c>
      <c r="W336" s="14">
        <v>4.2208000000000002E-3</v>
      </c>
      <c r="X336" s="14"/>
      <c r="AD336" s="12">
        <v>167</v>
      </c>
      <c r="AE336" s="12">
        <v>3.4830000000000001</v>
      </c>
      <c r="AF336" s="12">
        <v>1338</v>
      </c>
    </row>
    <row r="337" spans="1:32">
      <c r="A337" s="12">
        <v>165.5</v>
      </c>
      <c r="B337" s="12">
        <v>6.26</v>
      </c>
      <c r="C337" s="16">
        <v>10.35</v>
      </c>
      <c r="J337" s="12">
        <v>171.5</v>
      </c>
      <c r="K337" s="12">
        <v>6.4790000000000001</v>
      </c>
      <c r="L337" s="12">
        <v>545</v>
      </c>
      <c r="S337" s="12">
        <v>331</v>
      </c>
      <c r="T337" s="12">
        <v>9.1129999999999995</v>
      </c>
      <c r="U337" s="12">
        <v>11.5</v>
      </c>
      <c r="V337" s="12">
        <v>0.12130000000000001</v>
      </c>
      <c r="W337" s="14">
        <v>3.9786999999999999E-3</v>
      </c>
      <c r="X337" s="14"/>
      <c r="AD337" s="12">
        <v>168</v>
      </c>
      <c r="AE337" s="12">
        <v>3.5019999999999998</v>
      </c>
      <c r="AF337" s="12">
        <v>1656</v>
      </c>
    </row>
    <row r="338" spans="1:32">
      <c r="A338" s="12">
        <v>166</v>
      </c>
      <c r="B338" s="12">
        <v>6.2779999999999996</v>
      </c>
      <c r="C338" s="16">
        <v>11.2</v>
      </c>
      <c r="J338" s="12">
        <v>172</v>
      </c>
      <c r="K338" s="12">
        <v>6.4980000000000002</v>
      </c>
      <c r="L338" s="12">
        <v>564</v>
      </c>
      <c r="S338" s="12">
        <v>332</v>
      </c>
      <c r="T338" s="12">
        <v>9.1609999999999996</v>
      </c>
      <c r="U338" s="12">
        <v>11.5</v>
      </c>
      <c r="V338" s="12">
        <v>0.1132</v>
      </c>
      <c r="W338" s="14">
        <v>4.0270999999999996E-3</v>
      </c>
      <c r="X338" s="14"/>
      <c r="AD338" s="12">
        <v>168.5</v>
      </c>
      <c r="AE338" s="12">
        <v>3.512</v>
      </c>
      <c r="AF338" s="12">
        <v>2568</v>
      </c>
    </row>
    <row r="339" spans="1:32">
      <c r="A339" s="12">
        <v>166.5</v>
      </c>
      <c r="B339" s="12">
        <v>6.2960000000000003</v>
      </c>
      <c r="C339" s="16">
        <v>11.8</v>
      </c>
      <c r="J339" s="12">
        <v>172.5</v>
      </c>
      <c r="K339" s="12">
        <v>6.516</v>
      </c>
      <c r="L339" s="12">
        <v>504</v>
      </c>
      <c r="S339" s="12">
        <v>333</v>
      </c>
      <c r="T339" s="12">
        <v>9.2089999999999996</v>
      </c>
      <c r="U339" s="12">
        <v>11.4</v>
      </c>
      <c r="V339" s="12">
        <v>0.1147</v>
      </c>
      <c r="W339" s="14">
        <v>3.9436999999999996E-3</v>
      </c>
      <c r="X339" s="14"/>
      <c r="AD339" s="12">
        <v>169</v>
      </c>
      <c r="AE339" s="12">
        <v>3.5219999999999998</v>
      </c>
      <c r="AF339" s="12">
        <v>2594</v>
      </c>
    </row>
    <row r="340" spans="1:32">
      <c r="A340" s="12">
        <v>167</v>
      </c>
      <c r="B340" s="12">
        <v>6.3140000000000001</v>
      </c>
      <c r="C340" s="16">
        <v>11.5</v>
      </c>
      <c r="J340" s="12">
        <v>173</v>
      </c>
      <c r="K340" s="12">
        <v>6.5350000000000001</v>
      </c>
      <c r="L340" s="12">
        <v>529</v>
      </c>
      <c r="S340" s="12">
        <v>334</v>
      </c>
      <c r="T340" s="12">
        <v>9.2560000000000002</v>
      </c>
      <c r="U340" s="12">
        <v>11.9</v>
      </c>
      <c r="V340" s="12">
        <v>0.10440000000000001</v>
      </c>
      <c r="W340" s="14">
        <v>3.9915000000000003E-3</v>
      </c>
      <c r="X340" s="14"/>
      <c r="AD340" s="12">
        <v>169.5</v>
      </c>
      <c r="AE340" s="12">
        <v>3.5310000000000001</v>
      </c>
      <c r="AF340" s="12">
        <v>2292</v>
      </c>
    </row>
    <row r="341" spans="1:32">
      <c r="A341" s="12">
        <v>167.5</v>
      </c>
      <c r="B341" s="12">
        <v>6.3319999999999999</v>
      </c>
      <c r="C341" s="16">
        <v>11.15</v>
      </c>
      <c r="J341" s="12">
        <v>173.5</v>
      </c>
      <c r="K341" s="12">
        <v>6.5540000000000003</v>
      </c>
      <c r="L341" s="12">
        <v>553</v>
      </c>
      <c r="S341" s="12">
        <v>335</v>
      </c>
      <c r="T341" s="12">
        <v>9.3040000000000003</v>
      </c>
      <c r="U341" s="12">
        <v>11.8</v>
      </c>
      <c r="V341" s="12">
        <v>9.9299999999999999E-2</v>
      </c>
      <c r="W341" s="14">
        <v>3.9354000000000004E-3</v>
      </c>
      <c r="X341" s="14"/>
      <c r="AD341" s="12">
        <v>170</v>
      </c>
      <c r="AE341" s="12">
        <v>3.5409999999999999</v>
      </c>
      <c r="AF341" s="12">
        <v>3111</v>
      </c>
    </row>
    <row r="342" spans="1:32">
      <c r="A342" s="12">
        <v>168</v>
      </c>
      <c r="B342" s="12">
        <v>6.35</v>
      </c>
      <c r="C342" s="16">
        <v>12.2</v>
      </c>
      <c r="J342" s="12">
        <v>174</v>
      </c>
      <c r="K342" s="12">
        <v>6.5720000000000001</v>
      </c>
      <c r="L342" s="12">
        <v>603</v>
      </c>
      <c r="S342" s="12">
        <v>336</v>
      </c>
      <c r="T342" s="12">
        <v>9.3520000000000003</v>
      </c>
      <c r="U342" s="12">
        <v>18.399999999999999</v>
      </c>
      <c r="V342" s="12">
        <v>0.11210000000000001</v>
      </c>
      <c r="W342" s="14">
        <v>4.1437999999999996E-3</v>
      </c>
      <c r="X342" s="14"/>
      <c r="AD342" s="12">
        <v>170.5</v>
      </c>
      <c r="AE342" s="12">
        <v>3.5510000000000002</v>
      </c>
      <c r="AF342" s="12">
        <v>1674</v>
      </c>
    </row>
    <row r="343" spans="1:32">
      <c r="A343" s="12">
        <v>168.5</v>
      </c>
      <c r="B343" s="12">
        <v>6.3689999999999998</v>
      </c>
      <c r="C343" s="16">
        <v>12.75</v>
      </c>
      <c r="J343" s="12">
        <v>174.5</v>
      </c>
      <c r="K343" s="12">
        <v>6.5910000000000002</v>
      </c>
      <c r="L343" s="12">
        <v>581</v>
      </c>
      <c r="S343" s="12">
        <v>337</v>
      </c>
      <c r="T343" s="12">
        <v>9.3989999999999991</v>
      </c>
      <c r="U343" s="12">
        <v>70.7</v>
      </c>
      <c r="V343" s="12">
        <v>9.1300000000000006E-2</v>
      </c>
      <c r="W343" s="14">
        <v>8.1680999999999993E-3</v>
      </c>
      <c r="X343" s="14"/>
      <c r="AD343" s="12">
        <v>171</v>
      </c>
      <c r="AE343" s="12">
        <v>3.56</v>
      </c>
      <c r="AF343" s="12">
        <v>1417</v>
      </c>
    </row>
    <row r="344" spans="1:32">
      <c r="A344" s="12">
        <v>169</v>
      </c>
      <c r="B344" s="12">
        <v>6.3869999999999996</v>
      </c>
      <c r="C344" s="16">
        <v>11.25</v>
      </c>
      <c r="J344" s="12">
        <v>175</v>
      </c>
      <c r="K344" s="12">
        <v>6.61</v>
      </c>
      <c r="L344" s="12">
        <v>527</v>
      </c>
      <c r="S344" s="12">
        <v>338</v>
      </c>
      <c r="T344" s="12">
        <v>9.4469999999999992</v>
      </c>
      <c r="U344" s="12">
        <v>120.8</v>
      </c>
      <c r="V344" s="12">
        <v>7.0099999999999996E-2</v>
      </c>
      <c r="W344" s="14">
        <v>1.41E-2</v>
      </c>
      <c r="X344" s="14"/>
      <c r="AD344" s="12">
        <v>172</v>
      </c>
      <c r="AE344" s="12">
        <v>3.58</v>
      </c>
      <c r="AF344" s="12">
        <v>1506</v>
      </c>
    </row>
    <row r="345" spans="1:32">
      <c r="A345" s="12">
        <v>169.5</v>
      </c>
      <c r="B345" s="12">
        <v>6.4050000000000002</v>
      </c>
      <c r="C345" s="16">
        <v>10.75</v>
      </c>
      <c r="J345" s="12">
        <v>175.5</v>
      </c>
      <c r="K345" s="12">
        <v>6.6289999999999996</v>
      </c>
      <c r="L345" s="12">
        <v>537</v>
      </c>
      <c r="S345" s="12">
        <v>339</v>
      </c>
      <c r="T345" s="12">
        <v>9.4949999999999992</v>
      </c>
      <c r="U345" s="12">
        <v>37.4</v>
      </c>
      <c r="V345" s="12">
        <v>0.10440000000000001</v>
      </c>
      <c r="W345" s="14">
        <v>5.8916999999999997E-3</v>
      </c>
      <c r="X345" s="14"/>
      <c r="AD345" s="12">
        <v>172.5</v>
      </c>
      <c r="AE345" s="12">
        <v>3.59</v>
      </c>
      <c r="AF345" s="12">
        <v>1921</v>
      </c>
    </row>
    <row r="346" spans="1:32">
      <c r="A346" s="12">
        <v>170</v>
      </c>
      <c r="B346" s="12">
        <v>6.4240000000000004</v>
      </c>
      <c r="C346" s="16">
        <v>11.45</v>
      </c>
      <c r="J346" s="12">
        <v>176</v>
      </c>
      <c r="K346" s="12">
        <v>6.6479999999999997</v>
      </c>
      <c r="L346" s="12">
        <v>482</v>
      </c>
      <c r="AD346" s="12">
        <v>173</v>
      </c>
      <c r="AE346" s="12">
        <v>3.5990000000000002</v>
      </c>
      <c r="AF346" s="12">
        <v>1708</v>
      </c>
    </row>
    <row r="347" spans="1:32">
      <c r="A347" s="12">
        <v>170.5</v>
      </c>
      <c r="B347" s="12">
        <v>6.4420000000000002</v>
      </c>
      <c r="C347" s="16">
        <v>13.15</v>
      </c>
      <c r="J347" s="12">
        <v>176.5</v>
      </c>
      <c r="K347" s="12">
        <v>6.6669999999999998</v>
      </c>
      <c r="L347" s="12">
        <v>422</v>
      </c>
      <c r="AD347" s="12">
        <v>173.5</v>
      </c>
      <c r="AE347" s="12">
        <v>3.609</v>
      </c>
      <c r="AF347" s="12">
        <v>2123</v>
      </c>
    </row>
    <row r="348" spans="1:32">
      <c r="A348" s="12">
        <v>171</v>
      </c>
      <c r="B348" s="12">
        <v>6.4610000000000003</v>
      </c>
      <c r="C348" s="16">
        <v>13.3</v>
      </c>
      <c r="J348" s="12">
        <v>177</v>
      </c>
      <c r="K348" s="12">
        <v>6.6859999999999999</v>
      </c>
      <c r="L348" s="12">
        <v>534</v>
      </c>
      <c r="AD348" s="12">
        <v>174</v>
      </c>
      <c r="AE348" s="12">
        <v>3.6190000000000002</v>
      </c>
      <c r="AF348" s="12">
        <v>1963</v>
      </c>
    </row>
    <row r="349" spans="1:32">
      <c r="A349" s="12">
        <v>171.5</v>
      </c>
      <c r="B349" s="12">
        <v>6.4790000000000001</v>
      </c>
      <c r="C349" s="16">
        <v>13.6</v>
      </c>
      <c r="J349" s="12">
        <v>177.5</v>
      </c>
      <c r="K349" s="12">
        <v>6.7050000000000001</v>
      </c>
      <c r="L349" s="12">
        <v>522</v>
      </c>
      <c r="AD349" s="12">
        <v>174.5</v>
      </c>
      <c r="AE349" s="12">
        <v>3.629</v>
      </c>
      <c r="AF349" s="12">
        <v>2184</v>
      </c>
    </row>
    <row r="350" spans="1:32">
      <c r="A350" s="12">
        <v>172</v>
      </c>
      <c r="B350" s="12">
        <v>6.4980000000000002</v>
      </c>
      <c r="C350" s="16">
        <v>13.85</v>
      </c>
      <c r="J350" s="12">
        <v>178</v>
      </c>
      <c r="K350" s="12">
        <v>6.7249999999999996</v>
      </c>
      <c r="L350" s="12">
        <v>441</v>
      </c>
      <c r="AD350" s="12">
        <v>175</v>
      </c>
      <c r="AE350" s="12">
        <v>3.6379999999999999</v>
      </c>
      <c r="AF350" s="12">
        <v>1256</v>
      </c>
    </row>
    <row r="351" spans="1:32">
      <c r="A351" s="12">
        <v>172.5</v>
      </c>
      <c r="B351" s="12">
        <v>6.516</v>
      </c>
      <c r="C351" s="16">
        <v>14.55</v>
      </c>
      <c r="J351" s="12">
        <v>178.5</v>
      </c>
      <c r="K351" s="12">
        <v>6.7439999999999998</v>
      </c>
      <c r="L351" s="12">
        <v>470</v>
      </c>
      <c r="AD351" s="12">
        <v>175.5</v>
      </c>
      <c r="AE351" s="12">
        <v>3.6480000000000001</v>
      </c>
      <c r="AF351" s="12">
        <v>1285</v>
      </c>
    </row>
    <row r="352" spans="1:32">
      <c r="A352" s="12">
        <v>173</v>
      </c>
      <c r="B352" s="12">
        <v>6.5350000000000001</v>
      </c>
      <c r="C352" s="16">
        <v>13.85</v>
      </c>
      <c r="J352" s="12">
        <v>179</v>
      </c>
      <c r="K352" s="12">
        <v>6.7629999999999999</v>
      </c>
      <c r="L352" s="12">
        <v>515</v>
      </c>
      <c r="AD352" s="12">
        <v>176</v>
      </c>
      <c r="AE352" s="12">
        <v>3.6579999999999999</v>
      </c>
      <c r="AF352" s="12">
        <v>1581</v>
      </c>
    </row>
    <row r="353" spans="1:32">
      <c r="A353" s="12">
        <v>173.5</v>
      </c>
      <c r="B353" s="12">
        <v>6.5540000000000003</v>
      </c>
      <c r="C353" s="16">
        <v>12.15</v>
      </c>
      <c r="J353" s="12">
        <v>179.5</v>
      </c>
      <c r="K353" s="12">
        <v>6.7830000000000004</v>
      </c>
      <c r="L353" s="12">
        <v>472</v>
      </c>
      <c r="AD353" s="12">
        <v>176.5</v>
      </c>
      <c r="AE353" s="12">
        <v>3.6680000000000001</v>
      </c>
      <c r="AF353" s="12">
        <v>1579</v>
      </c>
    </row>
    <row r="354" spans="1:32">
      <c r="A354" s="12">
        <v>174</v>
      </c>
      <c r="B354" s="12">
        <v>6.5720000000000001</v>
      </c>
      <c r="C354" s="16">
        <v>11.85</v>
      </c>
      <c r="J354" s="12">
        <v>180</v>
      </c>
      <c r="K354" s="12">
        <v>6.8019999999999996</v>
      </c>
      <c r="L354" s="12">
        <v>422</v>
      </c>
      <c r="AD354" s="12">
        <v>177</v>
      </c>
      <c r="AE354" s="12">
        <v>3.677</v>
      </c>
      <c r="AF354" s="12">
        <v>2880</v>
      </c>
    </row>
    <row r="355" spans="1:32">
      <c r="A355" s="12">
        <v>174.5</v>
      </c>
      <c r="B355" s="12">
        <v>6.5910000000000002</v>
      </c>
      <c r="C355" s="16">
        <v>13.4</v>
      </c>
      <c r="J355" s="12">
        <v>180.5</v>
      </c>
      <c r="K355" s="12">
        <v>6.8220000000000001</v>
      </c>
      <c r="L355" s="12">
        <v>459</v>
      </c>
      <c r="AD355" s="12">
        <v>177.5</v>
      </c>
      <c r="AE355" s="12">
        <v>3.6869999999999998</v>
      </c>
      <c r="AF355" s="12">
        <v>2974</v>
      </c>
    </row>
    <row r="356" spans="1:32">
      <c r="A356" s="12">
        <v>175</v>
      </c>
      <c r="B356" s="12">
        <v>6.61</v>
      </c>
      <c r="C356" s="16">
        <v>14.5</v>
      </c>
      <c r="J356" s="12">
        <v>181</v>
      </c>
      <c r="K356" s="12">
        <v>6.8410000000000002</v>
      </c>
      <c r="L356" s="12">
        <v>499</v>
      </c>
      <c r="AD356" s="12">
        <v>178</v>
      </c>
      <c r="AE356" s="12">
        <v>3.6970000000000001</v>
      </c>
      <c r="AF356" s="12">
        <v>2455</v>
      </c>
    </row>
    <row r="357" spans="1:32">
      <c r="A357" s="12">
        <v>175.5</v>
      </c>
      <c r="B357" s="12">
        <v>6.6289999999999996</v>
      </c>
      <c r="C357" s="16">
        <v>14.45</v>
      </c>
      <c r="J357" s="12">
        <v>181.5</v>
      </c>
      <c r="K357" s="12">
        <v>6.8609999999999998</v>
      </c>
      <c r="L357" s="12">
        <v>450</v>
      </c>
      <c r="AD357" s="12">
        <v>178.5</v>
      </c>
      <c r="AE357" s="12">
        <v>3.7069999999999999</v>
      </c>
      <c r="AF357" s="12">
        <v>1930</v>
      </c>
    </row>
    <row r="358" spans="1:32">
      <c r="A358" s="12">
        <v>176</v>
      </c>
      <c r="B358" s="12">
        <v>6.6479999999999997</v>
      </c>
      <c r="C358" s="16">
        <v>13.8</v>
      </c>
      <c r="J358" s="12">
        <v>182</v>
      </c>
      <c r="K358" s="12">
        <v>6.8810000000000002</v>
      </c>
      <c r="L358" s="12">
        <v>528</v>
      </c>
      <c r="AD358" s="12">
        <v>179</v>
      </c>
      <c r="AE358" s="12">
        <v>3.7170000000000001</v>
      </c>
      <c r="AF358" s="12">
        <v>1963</v>
      </c>
    </row>
    <row r="359" spans="1:32">
      <c r="A359" s="12">
        <v>176.5</v>
      </c>
      <c r="B359" s="12">
        <v>6.6669999999999998</v>
      </c>
      <c r="C359" s="16">
        <v>12.9</v>
      </c>
      <c r="J359" s="12">
        <v>182.5</v>
      </c>
      <c r="K359" s="12">
        <v>6.9009999999999998</v>
      </c>
      <c r="L359" s="12">
        <v>498</v>
      </c>
      <c r="AD359" s="12">
        <v>179.5</v>
      </c>
      <c r="AE359" s="12">
        <v>3.7269999999999999</v>
      </c>
      <c r="AF359" s="12">
        <v>1868</v>
      </c>
    </row>
    <row r="360" spans="1:32">
      <c r="A360" s="12">
        <v>177</v>
      </c>
      <c r="B360" s="12">
        <v>6.6859999999999999</v>
      </c>
      <c r="C360" s="16">
        <v>13.1</v>
      </c>
      <c r="J360" s="12">
        <v>183</v>
      </c>
      <c r="K360" s="12">
        <v>6.92</v>
      </c>
      <c r="L360" s="12">
        <v>476</v>
      </c>
      <c r="AD360" s="12">
        <v>180</v>
      </c>
      <c r="AE360" s="12">
        <v>3.7370000000000001</v>
      </c>
      <c r="AF360" s="12">
        <v>2130</v>
      </c>
    </row>
    <row r="361" spans="1:32">
      <c r="A361" s="12">
        <v>177.5</v>
      </c>
      <c r="B361" s="12">
        <v>6.7050000000000001</v>
      </c>
      <c r="C361" s="16">
        <v>13.65</v>
      </c>
      <c r="J361" s="12">
        <v>183.5</v>
      </c>
      <c r="K361" s="12">
        <v>6.94</v>
      </c>
      <c r="L361" s="12">
        <v>503</v>
      </c>
      <c r="AD361" s="12">
        <v>180.5</v>
      </c>
      <c r="AE361" s="12">
        <v>3.7469999999999999</v>
      </c>
      <c r="AF361" s="12">
        <v>2419</v>
      </c>
    </row>
    <row r="362" spans="1:32">
      <c r="A362" s="12">
        <v>178</v>
      </c>
      <c r="B362" s="12">
        <v>6.7249999999999996</v>
      </c>
      <c r="C362" s="16">
        <v>12.75</v>
      </c>
      <c r="J362" s="12">
        <v>184</v>
      </c>
      <c r="K362" s="12">
        <v>6.96</v>
      </c>
      <c r="L362" s="12">
        <v>469</v>
      </c>
      <c r="AD362" s="12">
        <v>181</v>
      </c>
      <c r="AE362" s="12">
        <v>3.7570000000000001</v>
      </c>
      <c r="AF362" s="12">
        <v>2564</v>
      </c>
    </row>
    <row r="363" spans="1:32">
      <c r="A363" s="12">
        <v>178.5</v>
      </c>
      <c r="B363" s="12">
        <v>6.7439999999999998</v>
      </c>
      <c r="C363" s="16">
        <v>12.25</v>
      </c>
      <c r="J363" s="12">
        <v>184.5</v>
      </c>
      <c r="K363" s="12">
        <v>6.98</v>
      </c>
      <c r="L363" s="12">
        <v>492</v>
      </c>
      <c r="AD363" s="12">
        <v>181.5</v>
      </c>
      <c r="AE363" s="12">
        <v>3.766</v>
      </c>
      <c r="AF363" s="12">
        <v>1624</v>
      </c>
    </row>
    <row r="364" spans="1:32">
      <c r="A364" s="12">
        <v>179</v>
      </c>
      <c r="B364" s="12">
        <v>6.7629999999999999</v>
      </c>
      <c r="C364" s="16">
        <v>12.05</v>
      </c>
      <c r="J364" s="12">
        <v>185</v>
      </c>
      <c r="K364" s="12">
        <v>7.0010000000000003</v>
      </c>
      <c r="L364" s="12">
        <v>459</v>
      </c>
      <c r="AD364" s="12">
        <v>182</v>
      </c>
      <c r="AE364" s="12">
        <v>3.7759999999999998</v>
      </c>
      <c r="AF364" s="12">
        <v>2437</v>
      </c>
    </row>
    <row r="365" spans="1:32">
      <c r="A365" s="12">
        <v>179.5</v>
      </c>
      <c r="B365" s="12">
        <v>6.7830000000000004</v>
      </c>
      <c r="C365" s="16">
        <v>11.45</v>
      </c>
      <c r="J365" s="12">
        <v>185.5</v>
      </c>
      <c r="K365" s="12">
        <v>7.0209999999999999</v>
      </c>
      <c r="L365" s="12">
        <v>443</v>
      </c>
      <c r="AD365" s="12">
        <v>182.5</v>
      </c>
      <c r="AE365" s="12">
        <v>3.786</v>
      </c>
      <c r="AF365" s="12">
        <v>2156</v>
      </c>
    </row>
    <row r="366" spans="1:32">
      <c r="A366" s="12">
        <v>180</v>
      </c>
      <c r="B366" s="12">
        <v>6.8019999999999996</v>
      </c>
      <c r="C366" s="16">
        <v>12.25</v>
      </c>
      <c r="J366" s="12">
        <v>186</v>
      </c>
      <c r="K366" s="12">
        <v>7.0410000000000004</v>
      </c>
      <c r="L366" s="12">
        <v>528</v>
      </c>
      <c r="AD366" s="12">
        <v>183</v>
      </c>
      <c r="AE366" s="12">
        <v>3.7959999999999998</v>
      </c>
      <c r="AF366" s="12">
        <v>2208</v>
      </c>
    </row>
    <row r="367" spans="1:32">
      <c r="A367" s="12">
        <v>180.5</v>
      </c>
      <c r="B367" s="12">
        <v>6.8220000000000001</v>
      </c>
      <c r="C367" s="16">
        <v>11.55</v>
      </c>
      <c r="J367" s="12">
        <v>186.5</v>
      </c>
      <c r="K367" s="12">
        <v>7.0609999999999999</v>
      </c>
      <c r="L367" s="12">
        <v>445</v>
      </c>
      <c r="AD367" s="12">
        <v>183.5</v>
      </c>
      <c r="AE367" s="12">
        <v>3.806</v>
      </c>
      <c r="AF367" s="12">
        <v>1933</v>
      </c>
    </row>
    <row r="368" spans="1:32">
      <c r="A368" s="12">
        <v>181</v>
      </c>
      <c r="B368" s="12">
        <v>6.8410000000000002</v>
      </c>
      <c r="C368" s="16">
        <v>12.4</v>
      </c>
      <c r="J368" s="12">
        <v>187</v>
      </c>
      <c r="K368" s="12">
        <v>7.0819999999999999</v>
      </c>
      <c r="L368" s="12">
        <v>436</v>
      </c>
      <c r="AD368" s="12">
        <v>184</v>
      </c>
      <c r="AE368" s="12">
        <v>3.8170000000000002</v>
      </c>
      <c r="AF368" s="12">
        <v>2539</v>
      </c>
    </row>
    <row r="369" spans="1:32">
      <c r="A369" s="12">
        <v>181.5</v>
      </c>
      <c r="B369" s="12">
        <v>6.8609999999999998</v>
      </c>
      <c r="C369" s="16">
        <v>12.9</v>
      </c>
      <c r="J369" s="12">
        <v>187.5</v>
      </c>
      <c r="K369" s="12">
        <v>7.1020000000000003</v>
      </c>
      <c r="L369" s="12">
        <v>504</v>
      </c>
      <c r="AD369" s="12">
        <v>184.5</v>
      </c>
      <c r="AE369" s="12">
        <v>3.827</v>
      </c>
      <c r="AF369" s="12">
        <v>2240</v>
      </c>
    </row>
    <row r="370" spans="1:32">
      <c r="A370" s="12">
        <v>182</v>
      </c>
      <c r="B370" s="12">
        <v>6.8810000000000002</v>
      </c>
      <c r="C370" s="16">
        <v>11.85</v>
      </c>
      <c r="J370" s="12">
        <v>188</v>
      </c>
      <c r="K370" s="12">
        <v>7.1230000000000002</v>
      </c>
      <c r="L370" s="12">
        <v>467</v>
      </c>
      <c r="AD370" s="12">
        <v>185</v>
      </c>
      <c r="AE370" s="12">
        <v>3.8370000000000002</v>
      </c>
      <c r="AF370" s="12">
        <v>1904</v>
      </c>
    </row>
    <row r="371" spans="1:32">
      <c r="A371" s="12">
        <v>182.5</v>
      </c>
      <c r="B371" s="12">
        <v>6.9009999999999998</v>
      </c>
      <c r="C371" s="16">
        <v>12.7</v>
      </c>
      <c r="J371" s="12">
        <v>188.5</v>
      </c>
      <c r="K371" s="12">
        <v>7.1440000000000001</v>
      </c>
      <c r="L371" s="12">
        <v>493</v>
      </c>
      <c r="AD371" s="12">
        <v>185.5</v>
      </c>
      <c r="AE371" s="12">
        <v>3.847</v>
      </c>
      <c r="AF371" s="12">
        <v>1160</v>
      </c>
    </row>
    <row r="372" spans="1:32">
      <c r="A372" s="12">
        <v>183</v>
      </c>
      <c r="B372" s="12">
        <v>6.92</v>
      </c>
      <c r="C372" s="16">
        <v>13.75</v>
      </c>
      <c r="J372" s="12">
        <v>189</v>
      </c>
      <c r="K372" s="12">
        <v>7.1639999999999997</v>
      </c>
      <c r="L372" s="12">
        <v>524</v>
      </c>
      <c r="AD372" s="12">
        <v>186</v>
      </c>
      <c r="AE372" s="12">
        <v>3.8570000000000002</v>
      </c>
      <c r="AF372" s="12">
        <v>2162</v>
      </c>
    </row>
    <row r="373" spans="1:32">
      <c r="A373" s="12">
        <v>183.5</v>
      </c>
      <c r="B373" s="12">
        <v>6.94</v>
      </c>
      <c r="C373" s="16">
        <v>14.9</v>
      </c>
      <c r="J373" s="12">
        <v>189.5</v>
      </c>
      <c r="K373" s="12">
        <v>7.1849999999999996</v>
      </c>
      <c r="L373" s="12">
        <v>516</v>
      </c>
      <c r="AD373" s="12">
        <v>186.5</v>
      </c>
      <c r="AE373" s="12">
        <v>3.867</v>
      </c>
      <c r="AF373" s="12">
        <v>1865</v>
      </c>
    </row>
    <row r="374" spans="1:32">
      <c r="A374" s="12">
        <v>184</v>
      </c>
      <c r="B374" s="12">
        <v>6.96</v>
      </c>
      <c r="C374" s="16">
        <v>15.9</v>
      </c>
      <c r="J374" s="12">
        <v>190</v>
      </c>
      <c r="K374" s="12">
        <v>7.2060000000000004</v>
      </c>
      <c r="L374" s="12">
        <v>606</v>
      </c>
      <c r="AD374" s="12">
        <v>187</v>
      </c>
      <c r="AE374" s="12">
        <v>3.8780000000000001</v>
      </c>
      <c r="AF374" s="12">
        <v>1857</v>
      </c>
    </row>
    <row r="375" spans="1:32">
      <c r="A375" s="12">
        <v>184.5</v>
      </c>
      <c r="B375" s="12">
        <v>6.98</v>
      </c>
      <c r="C375" s="16">
        <v>13.05</v>
      </c>
      <c r="J375" s="12">
        <v>190.5</v>
      </c>
      <c r="K375" s="12">
        <v>7.2270000000000003</v>
      </c>
      <c r="L375" s="12">
        <v>559</v>
      </c>
      <c r="AD375" s="12">
        <v>187.5</v>
      </c>
      <c r="AE375" s="12">
        <v>3.8879999999999999</v>
      </c>
      <c r="AF375" s="12">
        <v>3693</v>
      </c>
    </row>
    <row r="376" spans="1:32">
      <c r="A376" s="12">
        <v>185</v>
      </c>
      <c r="B376" s="12">
        <v>7.0010000000000003</v>
      </c>
      <c r="C376" s="16">
        <v>11.05</v>
      </c>
      <c r="J376" s="12">
        <v>191</v>
      </c>
      <c r="K376" s="12">
        <v>7.2480000000000002</v>
      </c>
      <c r="L376" s="12">
        <v>533</v>
      </c>
      <c r="AD376" s="12">
        <v>188</v>
      </c>
      <c r="AE376" s="12">
        <v>3.8980000000000001</v>
      </c>
      <c r="AF376" s="12">
        <v>3566</v>
      </c>
    </row>
    <row r="377" spans="1:32">
      <c r="A377" s="12">
        <v>185.5</v>
      </c>
      <c r="B377" s="12">
        <v>7.0209999999999999</v>
      </c>
      <c r="C377" s="16">
        <v>12.2</v>
      </c>
      <c r="J377" s="12">
        <v>191.5</v>
      </c>
      <c r="K377" s="12">
        <v>7.2690000000000001</v>
      </c>
      <c r="L377" s="12">
        <v>439</v>
      </c>
      <c r="AD377" s="12">
        <v>188.5</v>
      </c>
      <c r="AE377" s="12">
        <v>3.9079999999999999</v>
      </c>
      <c r="AF377" s="12">
        <v>4101</v>
      </c>
    </row>
    <row r="378" spans="1:32">
      <c r="A378" s="12">
        <v>186</v>
      </c>
      <c r="B378" s="12">
        <v>7.0410000000000004</v>
      </c>
      <c r="C378" s="16">
        <v>13.35</v>
      </c>
      <c r="J378" s="12">
        <v>192</v>
      </c>
      <c r="K378" s="12">
        <v>7.29</v>
      </c>
      <c r="L378" s="12">
        <v>524</v>
      </c>
      <c r="AD378" s="12">
        <v>189</v>
      </c>
      <c r="AE378" s="12">
        <v>3.919</v>
      </c>
      <c r="AF378" s="12">
        <v>3571</v>
      </c>
    </row>
    <row r="379" spans="1:32">
      <c r="A379" s="12">
        <v>186.5</v>
      </c>
      <c r="B379" s="12">
        <v>7.0609999999999999</v>
      </c>
      <c r="C379" s="16">
        <v>13.6</v>
      </c>
      <c r="J379" s="12">
        <v>192.5</v>
      </c>
      <c r="K379" s="12">
        <v>7.3120000000000003</v>
      </c>
      <c r="L379" s="12">
        <v>490</v>
      </c>
      <c r="AD379" s="12">
        <v>189.5</v>
      </c>
      <c r="AE379" s="12">
        <v>3.9289999999999998</v>
      </c>
      <c r="AF379" s="12">
        <v>3487</v>
      </c>
    </row>
    <row r="380" spans="1:32">
      <c r="A380" s="12">
        <v>187</v>
      </c>
      <c r="B380" s="12">
        <v>7.0819999999999999</v>
      </c>
      <c r="C380" s="16">
        <v>12.4</v>
      </c>
      <c r="J380" s="12">
        <v>193</v>
      </c>
      <c r="K380" s="12">
        <v>7.3330000000000002</v>
      </c>
      <c r="L380" s="12">
        <v>525</v>
      </c>
      <c r="AD380" s="12">
        <v>190</v>
      </c>
      <c r="AE380" s="12">
        <v>3.9390000000000001</v>
      </c>
      <c r="AF380" s="12">
        <v>3207</v>
      </c>
    </row>
    <row r="381" spans="1:32">
      <c r="A381" s="12">
        <v>187.5</v>
      </c>
      <c r="B381" s="12">
        <v>7.1020000000000003</v>
      </c>
      <c r="C381" s="16">
        <v>12.85</v>
      </c>
      <c r="J381" s="12">
        <v>193.5</v>
      </c>
      <c r="K381" s="12">
        <v>7.3550000000000004</v>
      </c>
      <c r="L381" s="12">
        <v>543</v>
      </c>
      <c r="AD381" s="12">
        <v>190.5</v>
      </c>
      <c r="AE381" s="12">
        <v>3.95</v>
      </c>
      <c r="AF381" s="12">
        <v>3027</v>
      </c>
    </row>
    <row r="382" spans="1:32">
      <c r="A382" s="12">
        <v>188</v>
      </c>
      <c r="B382" s="12">
        <v>7.1230000000000002</v>
      </c>
      <c r="C382" s="16">
        <v>11.8</v>
      </c>
      <c r="J382" s="12">
        <v>194</v>
      </c>
      <c r="K382" s="12">
        <v>7.3760000000000003</v>
      </c>
      <c r="L382" s="12">
        <v>559</v>
      </c>
      <c r="AD382" s="12">
        <v>191</v>
      </c>
      <c r="AE382" s="12">
        <v>3.96</v>
      </c>
      <c r="AF382" s="12">
        <v>3074</v>
      </c>
    </row>
    <row r="383" spans="1:32">
      <c r="A383" s="12">
        <v>188.5</v>
      </c>
      <c r="B383" s="12">
        <v>7.1440000000000001</v>
      </c>
      <c r="C383" s="16">
        <v>10.4</v>
      </c>
      <c r="J383" s="12">
        <v>194.5</v>
      </c>
      <c r="K383" s="12">
        <v>7.3979999999999997</v>
      </c>
      <c r="L383" s="12">
        <v>547</v>
      </c>
      <c r="AD383" s="12">
        <v>191.5</v>
      </c>
      <c r="AE383" s="12">
        <v>3.9710000000000001</v>
      </c>
      <c r="AF383" s="12">
        <v>2592</v>
      </c>
    </row>
    <row r="384" spans="1:32">
      <c r="A384" s="12">
        <v>189</v>
      </c>
      <c r="B384" s="12">
        <v>7.1639999999999997</v>
      </c>
      <c r="C384" s="16">
        <v>9.5500000000000007</v>
      </c>
      <c r="J384" s="12">
        <v>195</v>
      </c>
      <c r="K384" s="12">
        <v>7.42</v>
      </c>
      <c r="L384" s="12">
        <v>570</v>
      </c>
      <c r="AD384" s="12">
        <v>192</v>
      </c>
      <c r="AE384" s="12">
        <v>3.9809999999999999</v>
      </c>
      <c r="AF384" s="12">
        <v>2957</v>
      </c>
    </row>
    <row r="385" spans="1:32">
      <c r="A385" s="12">
        <v>189.5</v>
      </c>
      <c r="B385" s="12">
        <v>7.1849999999999996</v>
      </c>
      <c r="C385" s="16">
        <v>9.5500000000000007</v>
      </c>
      <c r="J385" s="12">
        <v>195.5</v>
      </c>
      <c r="K385" s="12">
        <v>7.4420000000000002</v>
      </c>
      <c r="L385" s="12">
        <v>547</v>
      </c>
      <c r="AD385" s="12">
        <v>192.5</v>
      </c>
      <c r="AE385" s="12">
        <v>3.992</v>
      </c>
      <c r="AF385" s="12">
        <v>2695</v>
      </c>
    </row>
    <row r="386" spans="1:32">
      <c r="A386" s="12">
        <v>190</v>
      </c>
      <c r="B386" s="12">
        <v>7.2060000000000004</v>
      </c>
      <c r="C386" s="16">
        <v>11.7</v>
      </c>
      <c r="J386" s="12">
        <v>196</v>
      </c>
      <c r="K386" s="12">
        <v>7.4640000000000004</v>
      </c>
      <c r="L386" s="12">
        <v>519</v>
      </c>
      <c r="AD386" s="12">
        <v>193</v>
      </c>
      <c r="AE386" s="12">
        <v>4.0030000000000001</v>
      </c>
      <c r="AF386" s="12">
        <v>2796</v>
      </c>
    </row>
    <row r="387" spans="1:32">
      <c r="A387" s="12">
        <v>190.5</v>
      </c>
      <c r="B387" s="12">
        <v>7.2270000000000003</v>
      </c>
      <c r="C387" s="16">
        <v>13.2</v>
      </c>
      <c r="J387" s="12">
        <v>196.5</v>
      </c>
      <c r="K387" s="12">
        <v>7.4859999999999998</v>
      </c>
      <c r="L387" s="12">
        <v>524</v>
      </c>
      <c r="AD387" s="12">
        <v>193.5</v>
      </c>
      <c r="AE387" s="12">
        <v>4.0129999999999999</v>
      </c>
      <c r="AF387" s="12">
        <v>2588</v>
      </c>
    </row>
    <row r="388" spans="1:32">
      <c r="A388" s="12">
        <v>191</v>
      </c>
      <c r="B388" s="12">
        <v>7.2480000000000002</v>
      </c>
      <c r="C388" s="16">
        <v>13.45</v>
      </c>
      <c r="J388" s="12">
        <v>197</v>
      </c>
      <c r="K388" s="12">
        <v>7.5090000000000003</v>
      </c>
      <c r="L388" s="12">
        <v>502</v>
      </c>
      <c r="AD388" s="12">
        <v>194</v>
      </c>
      <c r="AE388" s="12">
        <v>4.024</v>
      </c>
      <c r="AF388" s="12">
        <v>2764</v>
      </c>
    </row>
    <row r="389" spans="1:32">
      <c r="A389" s="12">
        <v>191.5</v>
      </c>
      <c r="B389" s="12">
        <v>7.2690000000000001</v>
      </c>
      <c r="C389" s="16">
        <v>14</v>
      </c>
      <c r="J389" s="12">
        <v>197.5</v>
      </c>
      <c r="K389" s="12">
        <v>7.5309999999999997</v>
      </c>
      <c r="L389" s="12">
        <v>521</v>
      </c>
      <c r="AD389" s="12">
        <v>194.5</v>
      </c>
      <c r="AE389" s="12">
        <v>4.0350000000000001</v>
      </c>
      <c r="AF389" s="12">
        <v>2682</v>
      </c>
    </row>
    <row r="390" spans="1:32">
      <c r="A390" s="12">
        <v>192</v>
      </c>
      <c r="B390" s="12">
        <v>7.29</v>
      </c>
      <c r="C390" s="16">
        <v>13.9</v>
      </c>
      <c r="J390" s="12">
        <v>198</v>
      </c>
      <c r="K390" s="12">
        <v>7.5540000000000003</v>
      </c>
      <c r="L390" s="12">
        <v>555</v>
      </c>
      <c r="AD390" s="12">
        <v>195</v>
      </c>
      <c r="AE390" s="12">
        <v>4.0460000000000003</v>
      </c>
      <c r="AF390" s="12">
        <v>2811</v>
      </c>
    </row>
    <row r="391" spans="1:32">
      <c r="A391" s="12">
        <v>192.5</v>
      </c>
      <c r="B391" s="12">
        <v>7.3120000000000003</v>
      </c>
      <c r="C391" s="16">
        <v>15.35</v>
      </c>
      <c r="J391" s="12">
        <v>198.5</v>
      </c>
      <c r="K391" s="12">
        <v>7.5759999999999996</v>
      </c>
      <c r="L391" s="12">
        <v>646</v>
      </c>
      <c r="AD391" s="12">
        <v>195.5</v>
      </c>
      <c r="AE391" s="12">
        <v>4.056</v>
      </c>
      <c r="AF391" s="12">
        <v>2523</v>
      </c>
    </row>
    <row r="392" spans="1:32">
      <c r="A392" s="12">
        <v>193</v>
      </c>
      <c r="B392" s="12">
        <v>7.3330000000000002</v>
      </c>
      <c r="C392" s="16">
        <v>14.95</v>
      </c>
      <c r="J392" s="12">
        <v>199</v>
      </c>
      <c r="K392" s="12">
        <v>7.5990000000000002</v>
      </c>
      <c r="L392" s="12">
        <v>664</v>
      </c>
      <c r="AD392" s="12">
        <v>196</v>
      </c>
      <c r="AE392" s="12">
        <v>4.0670000000000002</v>
      </c>
      <c r="AF392" s="12">
        <v>2333</v>
      </c>
    </row>
    <row r="393" spans="1:32">
      <c r="A393" s="12">
        <v>193.5</v>
      </c>
      <c r="B393" s="12">
        <v>7.3550000000000004</v>
      </c>
      <c r="C393" s="16">
        <v>15.95</v>
      </c>
      <c r="J393" s="12">
        <v>199.5</v>
      </c>
      <c r="K393" s="12">
        <v>7.6219999999999999</v>
      </c>
      <c r="L393" s="12">
        <v>598</v>
      </c>
      <c r="AD393" s="12">
        <v>196.5</v>
      </c>
      <c r="AE393" s="12">
        <v>4.0780000000000003</v>
      </c>
      <c r="AF393" s="12">
        <v>2415</v>
      </c>
    </row>
    <row r="394" spans="1:32">
      <c r="A394" s="12">
        <v>194</v>
      </c>
      <c r="B394" s="12">
        <v>7.3760000000000003</v>
      </c>
      <c r="C394" s="16">
        <v>27.3</v>
      </c>
      <c r="J394" s="12">
        <v>203</v>
      </c>
      <c r="K394" s="12">
        <v>7.7869999999999999</v>
      </c>
      <c r="L394" s="12">
        <v>613</v>
      </c>
      <c r="AD394" s="12">
        <v>197</v>
      </c>
      <c r="AE394" s="12">
        <v>4.0890000000000004</v>
      </c>
      <c r="AF394" s="12">
        <v>3325</v>
      </c>
    </row>
    <row r="395" spans="1:32">
      <c r="A395" s="12">
        <v>194.5</v>
      </c>
      <c r="B395" s="12">
        <v>7.3979999999999997</v>
      </c>
      <c r="C395" s="16">
        <v>27.4</v>
      </c>
      <c r="J395" s="12">
        <v>203.5</v>
      </c>
      <c r="K395" s="12">
        <v>7.8109999999999999</v>
      </c>
      <c r="L395" s="12">
        <v>568</v>
      </c>
      <c r="AD395" s="12">
        <v>197.5</v>
      </c>
      <c r="AE395" s="12">
        <v>4.0999999999999996</v>
      </c>
      <c r="AF395" s="12">
        <v>2323</v>
      </c>
    </row>
    <row r="396" spans="1:32">
      <c r="A396" s="12">
        <v>195</v>
      </c>
      <c r="B396" s="12">
        <v>7.42</v>
      </c>
      <c r="C396" s="16">
        <v>13.25</v>
      </c>
      <c r="J396" s="12">
        <v>204</v>
      </c>
      <c r="K396" s="12">
        <v>7.8360000000000003</v>
      </c>
      <c r="L396" s="12">
        <v>548</v>
      </c>
      <c r="AD396" s="12">
        <v>198</v>
      </c>
      <c r="AE396" s="12">
        <v>4.1109999999999998</v>
      </c>
      <c r="AF396" s="12">
        <v>2475</v>
      </c>
    </row>
    <row r="397" spans="1:32">
      <c r="A397" s="12">
        <v>195.5</v>
      </c>
      <c r="B397" s="12">
        <v>7.4420000000000002</v>
      </c>
      <c r="C397" s="16">
        <v>14.2</v>
      </c>
      <c r="J397" s="12">
        <v>204.5</v>
      </c>
      <c r="K397" s="12">
        <v>7.86</v>
      </c>
      <c r="L397" s="12">
        <v>600</v>
      </c>
      <c r="AD397" s="12">
        <v>198.5</v>
      </c>
      <c r="AE397" s="12">
        <v>4.1219999999999999</v>
      </c>
      <c r="AF397" s="12">
        <v>2661</v>
      </c>
    </row>
    <row r="398" spans="1:32">
      <c r="A398" s="12">
        <v>196</v>
      </c>
      <c r="B398" s="12">
        <v>7.4640000000000004</v>
      </c>
      <c r="C398" s="16">
        <v>14.75</v>
      </c>
      <c r="J398" s="12">
        <v>205</v>
      </c>
      <c r="K398" s="12">
        <v>7.8849999999999998</v>
      </c>
      <c r="L398" s="12">
        <v>577</v>
      </c>
      <c r="AD398" s="12">
        <v>199</v>
      </c>
      <c r="AE398" s="12">
        <v>4.133</v>
      </c>
      <c r="AF398" s="12">
        <v>1426</v>
      </c>
    </row>
    <row r="399" spans="1:32">
      <c r="A399" s="12">
        <v>196.5</v>
      </c>
      <c r="B399" s="12">
        <v>7.4859999999999998</v>
      </c>
      <c r="C399" s="16">
        <v>14.35</v>
      </c>
      <c r="J399" s="12">
        <v>205.5</v>
      </c>
      <c r="K399" s="12">
        <v>7.91</v>
      </c>
      <c r="L399" s="12">
        <v>559</v>
      </c>
      <c r="AD399" s="12">
        <v>199.5</v>
      </c>
      <c r="AE399" s="12">
        <v>4.1449999999999996</v>
      </c>
      <c r="AF399" s="12">
        <v>1809</v>
      </c>
    </row>
    <row r="400" spans="1:32">
      <c r="A400" s="12">
        <v>197</v>
      </c>
      <c r="B400" s="12">
        <v>7.5090000000000003</v>
      </c>
      <c r="C400" s="16">
        <v>13.9</v>
      </c>
      <c r="J400" s="12">
        <v>206</v>
      </c>
      <c r="K400" s="12">
        <v>7.9349999999999996</v>
      </c>
      <c r="L400" s="12">
        <v>525</v>
      </c>
      <c r="AD400" s="12">
        <v>200</v>
      </c>
      <c r="AE400" s="12">
        <v>4.1559999999999997</v>
      </c>
      <c r="AF400" s="12">
        <v>1961</v>
      </c>
    </row>
    <row r="401" spans="1:32">
      <c r="A401" s="12">
        <v>197.5</v>
      </c>
      <c r="B401" s="12">
        <v>7.5309999999999997</v>
      </c>
      <c r="C401" s="16">
        <v>14.45</v>
      </c>
      <c r="J401" s="12">
        <v>206.5</v>
      </c>
      <c r="K401" s="12">
        <v>7.96</v>
      </c>
      <c r="L401" s="12">
        <v>474</v>
      </c>
      <c r="AD401" s="12">
        <v>200.5</v>
      </c>
      <c r="AE401" s="12">
        <v>4.1669999999999998</v>
      </c>
      <c r="AF401" s="12">
        <v>2397</v>
      </c>
    </row>
    <row r="402" spans="1:32">
      <c r="A402" s="12">
        <v>198</v>
      </c>
      <c r="B402" s="12">
        <v>7.5540000000000003</v>
      </c>
      <c r="C402" s="16">
        <v>14.05</v>
      </c>
      <c r="J402" s="12">
        <v>207</v>
      </c>
      <c r="K402" s="12">
        <v>7.9859999999999998</v>
      </c>
      <c r="L402" s="12">
        <v>546</v>
      </c>
      <c r="AD402" s="12">
        <v>201</v>
      </c>
      <c r="AE402" s="12">
        <v>4.1790000000000003</v>
      </c>
      <c r="AF402" s="12">
        <v>2933</v>
      </c>
    </row>
    <row r="403" spans="1:32">
      <c r="A403" s="12">
        <v>198.5</v>
      </c>
      <c r="B403" s="12">
        <v>7.5759999999999996</v>
      </c>
      <c r="C403" s="16">
        <v>11.8</v>
      </c>
      <c r="J403" s="12">
        <v>207.5</v>
      </c>
      <c r="K403" s="12">
        <v>8.0109999999999992</v>
      </c>
      <c r="L403" s="12">
        <v>502</v>
      </c>
      <c r="AD403" s="12">
        <v>201.5</v>
      </c>
      <c r="AE403" s="12">
        <v>4.1900000000000004</v>
      </c>
      <c r="AF403" s="12">
        <v>2287</v>
      </c>
    </row>
    <row r="404" spans="1:32">
      <c r="A404" s="12">
        <v>199</v>
      </c>
      <c r="B404" s="12">
        <v>7.5990000000000002</v>
      </c>
      <c r="C404" s="16">
        <v>12.2</v>
      </c>
      <c r="J404" s="12">
        <v>208</v>
      </c>
      <c r="K404" s="12">
        <v>8.0370000000000008</v>
      </c>
      <c r="L404" s="12">
        <v>569</v>
      </c>
      <c r="AD404" s="12">
        <v>202</v>
      </c>
      <c r="AE404" s="12">
        <v>4.2009999999999996</v>
      </c>
      <c r="AF404" s="12">
        <v>2208</v>
      </c>
    </row>
    <row r="405" spans="1:32">
      <c r="A405" s="12">
        <v>199.5</v>
      </c>
      <c r="B405" s="12">
        <v>7.6219999999999999</v>
      </c>
      <c r="C405" s="16">
        <v>14.8</v>
      </c>
      <c r="J405" s="12">
        <v>208.5</v>
      </c>
      <c r="K405" s="12">
        <v>8.0630000000000006</v>
      </c>
      <c r="L405" s="12">
        <v>425</v>
      </c>
      <c r="AD405" s="12">
        <v>202.5</v>
      </c>
      <c r="AE405" s="12">
        <v>4.2130000000000001</v>
      </c>
      <c r="AF405" s="12">
        <v>1157</v>
      </c>
    </row>
    <row r="406" spans="1:32">
      <c r="A406" s="12">
        <v>200</v>
      </c>
      <c r="B406" s="12">
        <v>7.6449999999999996</v>
      </c>
      <c r="C406" s="16">
        <v>17.350000000000001</v>
      </c>
      <c r="J406" s="12">
        <v>209</v>
      </c>
      <c r="K406" s="12">
        <v>8.0890000000000004</v>
      </c>
      <c r="L406" s="12">
        <v>601</v>
      </c>
      <c r="AD406" s="12">
        <v>203</v>
      </c>
      <c r="AE406" s="12">
        <v>4.2240000000000002</v>
      </c>
      <c r="AF406" s="12">
        <v>1195</v>
      </c>
    </row>
    <row r="407" spans="1:32">
      <c r="A407" s="12">
        <v>200.5</v>
      </c>
      <c r="B407" s="12">
        <v>7.6680000000000001</v>
      </c>
      <c r="C407" s="16">
        <v>17.850000000000001</v>
      </c>
      <c r="J407" s="12">
        <v>209.5</v>
      </c>
      <c r="K407" s="12">
        <v>8.1159999999999997</v>
      </c>
      <c r="L407" s="12">
        <v>547</v>
      </c>
      <c r="AD407" s="12">
        <v>203.5</v>
      </c>
      <c r="AE407" s="12">
        <v>4.2359999999999998</v>
      </c>
      <c r="AF407" s="12">
        <v>1439</v>
      </c>
    </row>
    <row r="408" spans="1:32">
      <c r="A408" s="12">
        <v>201</v>
      </c>
      <c r="B408" s="12">
        <v>7.6920000000000002</v>
      </c>
      <c r="C408" s="16">
        <v>17.5</v>
      </c>
      <c r="J408" s="12">
        <v>210</v>
      </c>
      <c r="K408" s="12">
        <v>8.1419999999999995</v>
      </c>
      <c r="L408" s="12">
        <v>642</v>
      </c>
      <c r="AD408" s="12">
        <v>204</v>
      </c>
      <c r="AE408" s="12">
        <v>4.2480000000000002</v>
      </c>
      <c r="AF408" s="12">
        <v>1660</v>
      </c>
    </row>
    <row r="409" spans="1:32">
      <c r="A409" s="12">
        <v>201.5</v>
      </c>
      <c r="B409" s="12">
        <v>7.7149999999999999</v>
      </c>
      <c r="C409" s="16">
        <v>15.6</v>
      </c>
      <c r="J409" s="12">
        <v>210.5</v>
      </c>
      <c r="K409" s="12">
        <v>8.1690000000000005</v>
      </c>
      <c r="L409" s="12">
        <v>654</v>
      </c>
      <c r="AD409" s="12">
        <v>204.5</v>
      </c>
      <c r="AE409" s="12">
        <v>4.2590000000000003</v>
      </c>
      <c r="AF409" s="12">
        <v>1833</v>
      </c>
    </row>
    <row r="410" spans="1:32">
      <c r="A410" s="12">
        <v>202</v>
      </c>
      <c r="B410" s="12">
        <v>7.7389999999999999</v>
      </c>
      <c r="C410" s="16">
        <v>14.25</v>
      </c>
      <c r="J410" s="12">
        <v>211</v>
      </c>
      <c r="K410" s="12">
        <v>8.1959999999999997</v>
      </c>
      <c r="L410" s="12">
        <v>564</v>
      </c>
      <c r="AD410" s="12">
        <v>205</v>
      </c>
      <c r="AE410" s="12">
        <v>4.2709999999999999</v>
      </c>
      <c r="AF410" s="12">
        <v>1156</v>
      </c>
    </row>
    <row r="411" spans="1:32">
      <c r="A411" s="12">
        <v>202.5</v>
      </c>
      <c r="B411" s="12">
        <v>7.7629999999999999</v>
      </c>
      <c r="C411" s="16"/>
      <c r="J411" s="12">
        <v>211.5</v>
      </c>
      <c r="K411" s="12">
        <v>8.2230000000000008</v>
      </c>
      <c r="L411" s="12">
        <v>705</v>
      </c>
      <c r="AD411" s="12">
        <v>205.5</v>
      </c>
      <c r="AE411" s="12">
        <v>4.2830000000000004</v>
      </c>
      <c r="AF411" s="12">
        <v>1552</v>
      </c>
    </row>
    <row r="412" spans="1:32">
      <c r="A412" s="12">
        <v>203</v>
      </c>
      <c r="B412" s="12">
        <v>7.7869999999999999</v>
      </c>
      <c r="C412" s="16"/>
      <c r="J412" s="12">
        <v>212</v>
      </c>
      <c r="K412" s="12">
        <v>8.25</v>
      </c>
      <c r="L412" s="12">
        <v>581</v>
      </c>
      <c r="AD412" s="12">
        <v>206</v>
      </c>
      <c r="AE412" s="12">
        <v>4.2949999999999999</v>
      </c>
      <c r="AF412" s="12">
        <v>1206</v>
      </c>
    </row>
    <row r="413" spans="1:32">
      <c r="A413" s="12">
        <v>203.5</v>
      </c>
      <c r="B413" s="12">
        <v>7.8109999999999999</v>
      </c>
      <c r="C413" s="16"/>
      <c r="J413" s="12">
        <v>212.5</v>
      </c>
      <c r="K413" s="12">
        <v>8.2780000000000005</v>
      </c>
      <c r="L413" s="12">
        <v>610</v>
      </c>
      <c r="AD413" s="12">
        <v>206.5</v>
      </c>
      <c r="AE413" s="12">
        <v>4.3070000000000004</v>
      </c>
      <c r="AF413" s="12">
        <v>1175</v>
      </c>
    </row>
    <row r="414" spans="1:32">
      <c r="A414" s="12">
        <v>204</v>
      </c>
      <c r="B414" s="12">
        <v>7.8360000000000003</v>
      </c>
      <c r="C414" s="16"/>
      <c r="J414" s="12">
        <v>213</v>
      </c>
      <c r="K414" s="12">
        <v>8.3049999999999997</v>
      </c>
      <c r="L414" s="12">
        <v>642</v>
      </c>
      <c r="AD414" s="12">
        <v>207</v>
      </c>
      <c r="AE414" s="12">
        <v>4.319</v>
      </c>
      <c r="AF414" s="12">
        <v>1682</v>
      </c>
    </row>
    <row r="415" spans="1:32">
      <c r="A415" s="12">
        <v>204.5</v>
      </c>
      <c r="B415" s="12">
        <v>7.86</v>
      </c>
      <c r="C415" s="16"/>
      <c r="J415" s="12">
        <v>213.5</v>
      </c>
      <c r="K415" s="12">
        <v>8.3330000000000002</v>
      </c>
      <c r="L415" s="12">
        <v>606</v>
      </c>
      <c r="AD415" s="12">
        <v>207.5</v>
      </c>
      <c r="AE415" s="12">
        <v>4.3310000000000004</v>
      </c>
      <c r="AF415" s="12">
        <v>1266</v>
      </c>
    </row>
    <row r="416" spans="1:32">
      <c r="A416" s="12">
        <v>205</v>
      </c>
      <c r="B416" s="12">
        <v>7.8849999999999998</v>
      </c>
      <c r="C416" s="16"/>
      <c r="J416" s="12">
        <v>214</v>
      </c>
      <c r="K416" s="12">
        <v>8.3610000000000007</v>
      </c>
      <c r="L416" s="12">
        <v>661</v>
      </c>
      <c r="AD416" s="12">
        <v>208</v>
      </c>
      <c r="AE416" s="12">
        <v>4.343</v>
      </c>
      <c r="AF416" s="12">
        <v>1559</v>
      </c>
    </row>
    <row r="417" spans="1:32">
      <c r="A417" s="12">
        <v>205.5</v>
      </c>
      <c r="B417" s="12">
        <v>7.91</v>
      </c>
      <c r="C417" s="16">
        <v>15.4</v>
      </c>
      <c r="J417" s="12">
        <v>214.5</v>
      </c>
      <c r="K417" s="12">
        <v>8.3889999999999993</v>
      </c>
      <c r="L417" s="12">
        <v>560</v>
      </c>
      <c r="AD417" s="12">
        <v>208.5</v>
      </c>
      <c r="AE417" s="12">
        <v>4.3550000000000004</v>
      </c>
      <c r="AF417" s="12">
        <v>1828</v>
      </c>
    </row>
    <row r="418" spans="1:32">
      <c r="A418" s="12">
        <v>206</v>
      </c>
      <c r="B418" s="12">
        <v>7.9349999999999996</v>
      </c>
      <c r="C418" s="16">
        <v>14.4</v>
      </c>
      <c r="J418" s="12">
        <v>215</v>
      </c>
      <c r="K418" s="12">
        <v>8.4169999999999998</v>
      </c>
      <c r="L418" s="12">
        <v>521</v>
      </c>
      <c r="AD418" s="12">
        <v>209</v>
      </c>
      <c r="AE418" s="12">
        <v>4.367</v>
      </c>
      <c r="AF418" s="12">
        <v>1584</v>
      </c>
    </row>
    <row r="419" spans="1:32">
      <c r="A419" s="12">
        <v>206.5</v>
      </c>
      <c r="B419" s="12">
        <v>7.96</v>
      </c>
      <c r="C419" s="16">
        <v>13.35</v>
      </c>
      <c r="J419" s="12">
        <v>215.5</v>
      </c>
      <c r="K419" s="12">
        <v>8.4459999999999997</v>
      </c>
      <c r="L419" s="12">
        <v>625</v>
      </c>
      <c r="AD419" s="12">
        <v>209.5</v>
      </c>
      <c r="AE419" s="12">
        <v>4.38</v>
      </c>
      <c r="AF419" s="12">
        <v>1203</v>
      </c>
    </row>
    <row r="420" spans="1:32">
      <c r="A420" s="12">
        <v>207</v>
      </c>
      <c r="B420" s="12">
        <v>7.9859999999999998</v>
      </c>
      <c r="C420" s="16">
        <v>13.25</v>
      </c>
      <c r="J420" s="12">
        <v>216</v>
      </c>
      <c r="K420" s="12">
        <v>8.4740000000000002</v>
      </c>
      <c r="L420" s="12">
        <v>629</v>
      </c>
      <c r="AD420" s="12">
        <v>210</v>
      </c>
      <c r="AE420" s="12">
        <v>4.3920000000000003</v>
      </c>
      <c r="AF420" s="12">
        <v>1376</v>
      </c>
    </row>
    <row r="421" spans="1:32">
      <c r="A421" s="12">
        <v>207.5</v>
      </c>
      <c r="B421" s="12">
        <v>8.0109999999999992</v>
      </c>
      <c r="C421" s="16">
        <v>13.65</v>
      </c>
      <c r="J421" s="12">
        <v>216.5</v>
      </c>
      <c r="K421" s="12">
        <v>8.5030000000000001</v>
      </c>
      <c r="L421" s="12">
        <v>685</v>
      </c>
      <c r="AD421" s="12">
        <v>210.5</v>
      </c>
      <c r="AE421" s="12">
        <v>4.4039999999999999</v>
      </c>
      <c r="AF421" s="12">
        <v>1428</v>
      </c>
    </row>
    <row r="422" spans="1:32">
      <c r="A422" s="12">
        <v>208</v>
      </c>
      <c r="B422" s="12">
        <v>8.0370000000000008</v>
      </c>
      <c r="C422" s="16">
        <v>12.75</v>
      </c>
      <c r="J422" s="12">
        <v>217</v>
      </c>
      <c r="K422" s="12">
        <v>8.532</v>
      </c>
      <c r="L422" s="12">
        <v>1506</v>
      </c>
      <c r="AD422" s="12">
        <v>211</v>
      </c>
      <c r="AE422" s="12">
        <v>4.4169999999999998</v>
      </c>
      <c r="AF422" s="12">
        <v>1915</v>
      </c>
    </row>
    <row r="423" spans="1:32">
      <c r="A423" s="12">
        <v>208.5</v>
      </c>
      <c r="B423" s="12">
        <v>8.0630000000000006</v>
      </c>
      <c r="C423" s="16">
        <v>11.4</v>
      </c>
      <c r="J423" s="12">
        <v>217.5</v>
      </c>
      <c r="K423" s="12">
        <v>8.56</v>
      </c>
      <c r="L423" s="12">
        <v>1489</v>
      </c>
      <c r="AD423" s="12">
        <v>211.5</v>
      </c>
      <c r="AE423" s="12">
        <v>4.43</v>
      </c>
      <c r="AF423" s="12">
        <v>2146</v>
      </c>
    </row>
    <row r="424" spans="1:32">
      <c r="A424" s="12">
        <v>209</v>
      </c>
      <c r="B424" s="12">
        <v>8.0890000000000004</v>
      </c>
      <c r="C424" s="16">
        <v>11.45</v>
      </c>
      <c r="J424" s="12">
        <v>218</v>
      </c>
      <c r="K424" s="12">
        <v>8.5890000000000004</v>
      </c>
      <c r="L424" s="12">
        <v>645</v>
      </c>
      <c r="AD424" s="12">
        <v>212</v>
      </c>
      <c r="AE424" s="12">
        <v>4.4420000000000002</v>
      </c>
      <c r="AF424" s="12">
        <v>2651</v>
      </c>
    </row>
    <row r="425" spans="1:32">
      <c r="A425" s="12">
        <v>209.5</v>
      </c>
      <c r="B425" s="12">
        <v>8.1159999999999997</v>
      </c>
      <c r="C425" s="16">
        <v>13.1</v>
      </c>
      <c r="J425" s="12">
        <v>218.5</v>
      </c>
      <c r="K425" s="12">
        <v>8.6189999999999998</v>
      </c>
      <c r="L425" s="12">
        <v>506</v>
      </c>
      <c r="AD425" s="12">
        <v>212.5</v>
      </c>
      <c r="AE425" s="12">
        <v>4.4550000000000001</v>
      </c>
      <c r="AF425" s="12">
        <v>1951</v>
      </c>
    </row>
    <row r="426" spans="1:32">
      <c r="A426" s="12">
        <v>210</v>
      </c>
      <c r="B426" s="12">
        <v>8.1419999999999995</v>
      </c>
      <c r="C426" s="16">
        <v>14.55</v>
      </c>
      <c r="J426" s="12">
        <v>219</v>
      </c>
      <c r="K426" s="12">
        <v>8.6479999999999997</v>
      </c>
      <c r="L426" s="12">
        <v>598</v>
      </c>
      <c r="AD426" s="12">
        <v>213</v>
      </c>
      <c r="AE426" s="12">
        <v>4.468</v>
      </c>
      <c r="AF426" s="12">
        <v>1327</v>
      </c>
    </row>
    <row r="427" spans="1:32">
      <c r="A427" s="12">
        <v>210.5</v>
      </c>
      <c r="B427" s="12">
        <v>8.1690000000000005</v>
      </c>
      <c r="C427" s="16">
        <v>16.100000000000001</v>
      </c>
      <c r="J427" s="12">
        <v>219.5</v>
      </c>
      <c r="K427" s="12">
        <v>8.6769999999999996</v>
      </c>
      <c r="L427" s="12">
        <v>583</v>
      </c>
      <c r="AD427" s="12">
        <v>213.5</v>
      </c>
      <c r="AE427" s="12">
        <v>4.4800000000000004</v>
      </c>
      <c r="AF427" s="12">
        <v>1568</v>
      </c>
    </row>
    <row r="428" spans="1:32">
      <c r="A428" s="12">
        <v>211</v>
      </c>
      <c r="B428" s="12">
        <v>8.1959999999999997</v>
      </c>
      <c r="C428" s="16">
        <v>17.850000000000001</v>
      </c>
      <c r="J428" s="12">
        <v>220</v>
      </c>
      <c r="K428" s="12">
        <v>8.7070000000000007</v>
      </c>
      <c r="L428" s="12">
        <v>697</v>
      </c>
      <c r="AD428" s="12">
        <v>214</v>
      </c>
      <c r="AE428" s="12">
        <v>4.4930000000000003</v>
      </c>
      <c r="AF428" s="12">
        <v>1582</v>
      </c>
    </row>
    <row r="429" spans="1:32">
      <c r="A429" s="12">
        <v>211.5</v>
      </c>
      <c r="B429" s="12">
        <v>8.2230000000000008</v>
      </c>
      <c r="C429" s="16">
        <v>16.05</v>
      </c>
      <c r="J429" s="12">
        <v>220.5</v>
      </c>
      <c r="K429" s="12">
        <v>8.7360000000000007</v>
      </c>
      <c r="L429" s="12">
        <v>729</v>
      </c>
      <c r="AD429" s="12">
        <v>214.5</v>
      </c>
      <c r="AE429" s="12">
        <v>4.5060000000000002</v>
      </c>
      <c r="AF429" s="12">
        <v>1695</v>
      </c>
    </row>
    <row r="430" spans="1:32">
      <c r="A430" s="12">
        <v>212</v>
      </c>
      <c r="B430" s="12">
        <v>8.25</v>
      </c>
      <c r="C430" s="16">
        <v>15.25</v>
      </c>
      <c r="J430" s="12">
        <v>221</v>
      </c>
      <c r="K430" s="12">
        <v>8.766</v>
      </c>
      <c r="L430" s="12">
        <v>594</v>
      </c>
      <c r="AD430" s="12">
        <v>215</v>
      </c>
      <c r="AE430" s="12">
        <v>4.5190000000000001</v>
      </c>
      <c r="AF430" s="12">
        <v>1966</v>
      </c>
    </row>
    <row r="431" spans="1:32">
      <c r="A431" s="12">
        <v>212.5</v>
      </c>
      <c r="B431" s="12">
        <v>8.2780000000000005</v>
      </c>
      <c r="C431" s="16">
        <v>14.95</v>
      </c>
      <c r="J431" s="12">
        <v>221.5</v>
      </c>
      <c r="K431" s="12">
        <v>8.7959999999999994</v>
      </c>
      <c r="L431" s="12">
        <v>643</v>
      </c>
      <c r="AD431" s="12">
        <v>215.5</v>
      </c>
      <c r="AE431" s="12">
        <v>4.5330000000000004</v>
      </c>
      <c r="AF431" s="12">
        <v>1720</v>
      </c>
    </row>
    <row r="432" spans="1:32">
      <c r="A432" s="12">
        <v>213</v>
      </c>
      <c r="B432" s="12">
        <v>8.3049999999999997</v>
      </c>
      <c r="C432" s="16">
        <v>15.2</v>
      </c>
      <c r="J432" s="12">
        <v>222</v>
      </c>
      <c r="K432" s="12">
        <v>8.8249999999999993</v>
      </c>
      <c r="L432" s="12">
        <v>668</v>
      </c>
      <c r="AD432" s="12">
        <v>216</v>
      </c>
      <c r="AE432" s="12">
        <v>4.5460000000000003</v>
      </c>
      <c r="AF432" s="12">
        <v>2537</v>
      </c>
    </row>
    <row r="433" spans="1:32">
      <c r="A433" s="12">
        <v>213.5</v>
      </c>
      <c r="B433" s="12">
        <v>8.3330000000000002</v>
      </c>
      <c r="C433" s="16">
        <v>16.399999999999999</v>
      </c>
      <c r="J433" s="12">
        <v>222.5</v>
      </c>
      <c r="K433" s="12">
        <v>8.8550000000000004</v>
      </c>
      <c r="L433" s="12">
        <v>650</v>
      </c>
      <c r="AD433" s="12">
        <v>216.5</v>
      </c>
      <c r="AE433" s="12">
        <v>4.5590000000000002</v>
      </c>
      <c r="AF433" s="12">
        <v>3332</v>
      </c>
    </row>
    <row r="434" spans="1:32">
      <c r="A434" s="12">
        <v>214</v>
      </c>
      <c r="B434" s="12">
        <v>8.3610000000000007</v>
      </c>
      <c r="C434" s="16">
        <v>15.75</v>
      </c>
      <c r="J434" s="12">
        <v>223</v>
      </c>
      <c r="K434" s="12">
        <v>8.8849999999999998</v>
      </c>
      <c r="L434" s="12">
        <v>492</v>
      </c>
      <c r="AD434" s="12">
        <v>217</v>
      </c>
      <c r="AE434" s="12">
        <v>4.5720000000000001</v>
      </c>
      <c r="AF434" s="12">
        <v>3598</v>
      </c>
    </row>
    <row r="435" spans="1:32">
      <c r="A435" s="12">
        <v>214.5</v>
      </c>
      <c r="B435" s="12">
        <v>8.3889999999999993</v>
      </c>
      <c r="C435" s="16">
        <v>15.05</v>
      </c>
      <c r="J435" s="12">
        <v>223.5</v>
      </c>
      <c r="K435" s="12">
        <v>8.9149999999999991</v>
      </c>
      <c r="L435" s="12">
        <v>595</v>
      </c>
      <c r="AD435" s="12">
        <v>217.5</v>
      </c>
      <c r="AE435" s="12">
        <v>4.5860000000000003</v>
      </c>
      <c r="AF435" s="12">
        <v>3872</v>
      </c>
    </row>
    <row r="436" spans="1:32">
      <c r="A436" s="12">
        <v>215</v>
      </c>
      <c r="B436" s="12">
        <v>8.4169999999999998</v>
      </c>
      <c r="C436" s="16">
        <v>13.6</v>
      </c>
      <c r="J436" s="12">
        <v>224</v>
      </c>
      <c r="K436" s="12">
        <v>8.9459999999999997</v>
      </c>
      <c r="L436" s="12">
        <v>487</v>
      </c>
      <c r="AD436" s="12">
        <v>218</v>
      </c>
      <c r="AE436" s="12">
        <v>4.5990000000000002</v>
      </c>
      <c r="AF436" s="12">
        <v>3771</v>
      </c>
    </row>
    <row r="437" spans="1:32">
      <c r="A437" s="12">
        <v>215.5</v>
      </c>
      <c r="B437" s="12">
        <v>8.4459999999999997</v>
      </c>
      <c r="C437" s="16">
        <v>12.95</v>
      </c>
      <c r="J437" s="12">
        <v>224.5</v>
      </c>
      <c r="K437" s="12">
        <v>8.9760000000000009</v>
      </c>
      <c r="L437" s="12">
        <v>603</v>
      </c>
      <c r="AD437" s="12">
        <v>218.5</v>
      </c>
      <c r="AE437" s="12">
        <v>4.6130000000000004</v>
      </c>
      <c r="AF437" s="12">
        <v>2996</v>
      </c>
    </row>
    <row r="438" spans="1:32">
      <c r="A438" s="12">
        <v>216</v>
      </c>
      <c r="B438" s="12">
        <v>8.4740000000000002</v>
      </c>
      <c r="C438" s="16">
        <v>12.75</v>
      </c>
      <c r="J438" s="12">
        <v>225</v>
      </c>
      <c r="K438" s="12">
        <v>9.0060000000000002</v>
      </c>
      <c r="L438" s="12">
        <v>578</v>
      </c>
      <c r="AD438" s="12">
        <v>219</v>
      </c>
      <c r="AE438" s="12">
        <v>4.6269999999999998</v>
      </c>
      <c r="AF438" s="12">
        <v>1353</v>
      </c>
    </row>
    <row r="439" spans="1:32">
      <c r="A439" s="12">
        <v>216.5</v>
      </c>
      <c r="B439" s="12">
        <v>8.5030000000000001</v>
      </c>
      <c r="C439" s="16">
        <v>14.7</v>
      </c>
      <c r="J439" s="12">
        <v>225.5</v>
      </c>
      <c r="K439" s="12">
        <v>9.0359999999999996</v>
      </c>
      <c r="L439" s="12">
        <v>572</v>
      </c>
      <c r="AD439" s="12">
        <v>219.5</v>
      </c>
      <c r="AE439" s="12">
        <v>4.6399999999999997</v>
      </c>
      <c r="AF439" s="12">
        <v>1384</v>
      </c>
    </row>
    <row r="440" spans="1:32">
      <c r="A440" s="12">
        <v>217</v>
      </c>
      <c r="B440" s="12">
        <v>8.532</v>
      </c>
      <c r="C440" s="16">
        <v>17.5</v>
      </c>
      <c r="J440" s="12">
        <v>226</v>
      </c>
      <c r="K440" s="12">
        <v>9.0670000000000002</v>
      </c>
      <c r="L440" s="12">
        <v>550</v>
      </c>
      <c r="AD440" s="12">
        <v>220</v>
      </c>
      <c r="AE440" s="12">
        <v>4.6539999999999999</v>
      </c>
      <c r="AF440" s="12">
        <v>2053</v>
      </c>
    </row>
    <row r="441" spans="1:32">
      <c r="A441" s="12">
        <v>217.5</v>
      </c>
      <c r="B441" s="12">
        <v>8.56</v>
      </c>
      <c r="C441" s="16">
        <v>23.05</v>
      </c>
      <c r="J441" s="12">
        <v>226.5</v>
      </c>
      <c r="K441" s="12">
        <v>9.0969999999999995</v>
      </c>
      <c r="L441" s="12">
        <v>625</v>
      </c>
      <c r="AD441" s="12">
        <v>220.5</v>
      </c>
      <c r="AE441" s="12">
        <v>4.6680000000000001</v>
      </c>
      <c r="AF441" s="12">
        <v>1452</v>
      </c>
    </row>
    <row r="442" spans="1:32">
      <c r="A442" s="12">
        <v>218</v>
      </c>
      <c r="B442" s="12">
        <v>8.5890000000000004</v>
      </c>
      <c r="C442" s="16">
        <v>28.15</v>
      </c>
      <c r="J442" s="12">
        <v>227</v>
      </c>
      <c r="K442" s="12">
        <v>9.1280000000000001</v>
      </c>
      <c r="L442" s="12">
        <v>608</v>
      </c>
      <c r="AD442" s="12">
        <v>221</v>
      </c>
      <c r="AE442" s="12">
        <v>4.6820000000000004</v>
      </c>
      <c r="AF442" s="12">
        <v>1566</v>
      </c>
    </row>
    <row r="443" spans="1:32">
      <c r="A443" s="12">
        <v>218.5</v>
      </c>
      <c r="B443" s="12">
        <v>8.6189999999999998</v>
      </c>
      <c r="C443" s="16">
        <v>21.95</v>
      </c>
      <c r="J443" s="12">
        <v>227.5</v>
      </c>
      <c r="K443" s="12">
        <v>9.1579999999999995</v>
      </c>
      <c r="L443" s="12">
        <v>621</v>
      </c>
      <c r="AD443" s="12">
        <v>221.5</v>
      </c>
      <c r="AE443" s="12">
        <v>4.6959999999999997</v>
      </c>
      <c r="AF443" s="12">
        <v>1847</v>
      </c>
    </row>
    <row r="444" spans="1:32">
      <c r="A444" s="12">
        <v>219</v>
      </c>
      <c r="B444" s="12">
        <v>8.6479999999999997</v>
      </c>
      <c r="C444" s="16">
        <v>12.4</v>
      </c>
      <c r="J444" s="12">
        <v>228</v>
      </c>
      <c r="K444" s="12">
        <v>9.1890000000000001</v>
      </c>
      <c r="L444" s="12">
        <v>622</v>
      </c>
      <c r="AD444" s="12">
        <v>222</v>
      </c>
      <c r="AE444" s="12">
        <v>4.71</v>
      </c>
      <c r="AF444" s="12">
        <v>3160</v>
      </c>
    </row>
    <row r="445" spans="1:32">
      <c r="A445" s="12">
        <v>219.5</v>
      </c>
      <c r="B445" s="12">
        <v>8.6769999999999996</v>
      </c>
      <c r="C445" s="16">
        <v>11.45</v>
      </c>
      <c r="J445" s="12">
        <v>228.5</v>
      </c>
      <c r="K445" s="12">
        <v>9.2189999999999994</v>
      </c>
      <c r="L445" s="12">
        <v>586</v>
      </c>
      <c r="AD445" s="12">
        <v>222.5</v>
      </c>
      <c r="AE445" s="12">
        <v>4.7240000000000002</v>
      </c>
      <c r="AF445" s="12">
        <v>2387</v>
      </c>
    </row>
    <row r="446" spans="1:32">
      <c r="A446" s="12">
        <v>220</v>
      </c>
      <c r="B446" s="12">
        <v>8.7070000000000007</v>
      </c>
      <c r="C446" s="16">
        <v>12.65</v>
      </c>
      <c r="J446" s="12">
        <v>229</v>
      </c>
      <c r="K446" s="12">
        <v>9.25</v>
      </c>
      <c r="L446" s="12">
        <v>700</v>
      </c>
      <c r="AD446" s="12">
        <v>223</v>
      </c>
      <c r="AE446" s="12">
        <v>4.7380000000000004</v>
      </c>
      <c r="AF446" s="12">
        <v>2088</v>
      </c>
    </row>
    <row r="447" spans="1:32">
      <c r="A447" s="12">
        <v>220.5</v>
      </c>
      <c r="B447" s="12">
        <v>8.7360000000000007</v>
      </c>
      <c r="C447" s="16">
        <v>16.600000000000001</v>
      </c>
      <c r="J447" s="12">
        <v>229.5</v>
      </c>
      <c r="K447" s="12">
        <v>9.2810000000000006</v>
      </c>
      <c r="L447" s="12">
        <v>700</v>
      </c>
      <c r="AD447" s="12">
        <v>223.5</v>
      </c>
      <c r="AE447" s="12">
        <v>4.7530000000000001</v>
      </c>
      <c r="AF447" s="12">
        <v>2598</v>
      </c>
    </row>
    <row r="448" spans="1:32">
      <c r="A448" s="12">
        <v>221</v>
      </c>
      <c r="B448" s="12">
        <v>8.766</v>
      </c>
      <c r="C448" s="16">
        <v>17.95</v>
      </c>
      <c r="J448" s="12">
        <v>230</v>
      </c>
      <c r="K448" s="12">
        <v>9.3109999999999999</v>
      </c>
      <c r="L448" s="12">
        <v>772</v>
      </c>
      <c r="AD448" s="12">
        <v>224</v>
      </c>
      <c r="AE448" s="12">
        <v>4.7670000000000003</v>
      </c>
      <c r="AF448" s="12">
        <v>1468</v>
      </c>
    </row>
    <row r="449" spans="1:32">
      <c r="A449" s="12">
        <v>221.5</v>
      </c>
      <c r="B449" s="12">
        <v>8.7959999999999994</v>
      </c>
      <c r="C449" s="16">
        <v>18.45</v>
      </c>
      <c r="J449" s="12">
        <v>230.5</v>
      </c>
      <c r="K449" s="12">
        <v>9.3420000000000005</v>
      </c>
      <c r="L449" s="12">
        <v>784</v>
      </c>
      <c r="AD449" s="12">
        <v>224.5</v>
      </c>
      <c r="AE449" s="12">
        <v>4.7809999999999997</v>
      </c>
      <c r="AF449" s="12">
        <v>2268</v>
      </c>
    </row>
    <row r="450" spans="1:32">
      <c r="A450" s="12">
        <v>222</v>
      </c>
      <c r="B450" s="12">
        <v>8.8249999999999993</v>
      </c>
      <c r="C450" s="16">
        <v>17.7</v>
      </c>
      <c r="J450" s="12">
        <v>231</v>
      </c>
      <c r="K450" s="12">
        <v>9.3729999999999993</v>
      </c>
      <c r="L450" s="12">
        <v>621</v>
      </c>
      <c r="AD450" s="12">
        <v>225</v>
      </c>
      <c r="AE450" s="12">
        <v>4.7960000000000003</v>
      </c>
      <c r="AF450" s="12">
        <v>1434</v>
      </c>
    </row>
    <row r="451" spans="1:32">
      <c r="A451" s="12">
        <v>222.5</v>
      </c>
      <c r="B451" s="12">
        <v>8.8550000000000004</v>
      </c>
      <c r="C451" s="16">
        <v>16.600000000000001</v>
      </c>
      <c r="J451" s="12">
        <v>231.5</v>
      </c>
      <c r="K451" s="12">
        <v>9.4030000000000005</v>
      </c>
      <c r="L451" s="12">
        <v>578</v>
      </c>
      <c r="AD451" s="12">
        <v>225.5</v>
      </c>
      <c r="AE451" s="12">
        <v>4.8109999999999999</v>
      </c>
      <c r="AF451" s="12">
        <v>1612</v>
      </c>
    </row>
    <row r="452" spans="1:32">
      <c r="A452" s="12">
        <v>223</v>
      </c>
      <c r="B452" s="12">
        <v>8.8849999999999998</v>
      </c>
      <c r="C452" s="16">
        <v>16.600000000000001</v>
      </c>
      <c r="J452" s="12">
        <v>232</v>
      </c>
      <c r="K452" s="12">
        <v>9.4339999999999993</v>
      </c>
      <c r="L452" s="12">
        <v>779</v>
      </c>
      <c r="AD452" s="12">
        <v>226</v>
      </c>
      <c r="AE452" s="12">
        <v>4.8250000000000002</v>
      </c>
      <c r="AF452" s="12">
        <v>1936</v>
      </c>
    </row>
    <row r="453" spans="1:32">
      <c r="A453" s="12">
        <v>223.5</v>
      </c>
      <c r="B453" s="12">
        <v>8.9149999999999991</v>
      </c>
      <c r="C453" s="16">
        <v>15.95</v>
      </c>
      <c r="J453" s="12">
        <v>232.5</v>
      </c>
      <c r="K453" s="12">
        <v>9.4649999999999999</v>
      </c>
      <c r="L453" s="12">
        <v>696</v>
      </c>
      <c r="AD453" s="12">
        <v>226.5</v>
      </c>
      <c r="AE453" s="12">
        <v>4.84</v>
      </c>
      <c r="AF453" s="12">
        <v>2195</v>
      </c>
    </row>
    <row r="454" spans="1:32">
      <c r="A454" s="12">
        <v>224</v>
      </c>
      <c r="B454" s="12">
        <v>8.9459999999999997</v>
      </c>
      <c r="C454" s="16">
        <v>15.45</v>
      </c>
      <c r="J454" s="12">
        <v>233</v>
      </c>
      <c r="K454" s="12">
        <v>9.4949999999999992</v>
      </c>
      <c r="L454" s="12">
        <v>715</v>
      </c>
      <c r="AD454" s="12">
        <v>227</v>
      </c>
      <c r="AE454" s="12">
        <v>4.8550000000000004</v>
      </c>
      <c r="AF454" s="12">
        <v>2291</v>
      </c>
    </row>
    <row r="455" spans="1:32">
      <c r="A455" s="12">
        <v>224.5</v>
      </c>
      <c r="B455" s="12">
        <v>8.9760000000000009</v>
      </c>
      <c r="C455" s="16">
        <v>15.4</v>
      </c>
      <c r="J455" s="12">
        <v>233.5</v>
      </c>
      <c r="K455" s="12">
        <v>9.5259999999999998</v>
      </c>
      <c r="L455" s="12">
        <v>649</v>
      </c>
      <c r="AD455" s="12">
        <v>227.5</v>
      </c>
      <c r="AE455" s="12">
        <v>4.87</v>
      </c>
      <c r="AF455" s="12">
        <v>2097</v>
      </c>
    </row>
    <row r="456" spans="1:32">
      <c r="A456" s="12">
        <v>225</v>
      </c>
      <c r="B456" s="12">
        <v>9.0060000000000002</v>
      </c>
      <c r="C456" s="16">
        <v>14.8</v>
      </c>
      <c r="J456" s="12">
        <v>234</v>
      </c>
      <c r="K456" s="12">
        <v>9.5570000000000004</v>
      </c>
      <c r="L456" s="12">
        <v>679</v>
      </c>
      <c r="AD456" s="12">
        <v>228</v>
      </c>
      <c r="AE456" s="12">
        <v>4.8840000000000003</v>
      </c>
      <c r="AF456" s="12">
        <v>2064</v>
      </c>
    </row>
    <row r="457" spans="1:32">
      <c r="A457" s="12">
        <v>225.5</v>
      </c>
      <c r="B457" s="12">
        <v>9.0359999999999996</v>
      </c>
      <c r="C457" s="16">
        <v>14.1</v>
      </c>
      <c r="J457" s="12">
        <v>234.5</v>
      </c>
      <c r="K457" s="12">
        <v>9.5869999999999997</v>
      </c>
      <c r="L457" s="12">
        <v>691</v>
      </c>
      <c r="AD457" s="12">
        <v>228.5</v>
      </c>
      <c r="AE457" s="12">
        <v>4.899</v>
      </c>
      <c r="AF457" s="12">
        <v>2016</v>
      </c>
    </row>
    <row r="458" spans="1:32">
      <c r="A458" s="12">
        <v>226</v>
      </c>
      <c r="B458" s="12">
        <v>9.0670000000000002</v>
      </c>
      <c r="C458" s="16">
        <v>14.85</v>
      </c>
      <c r="J458" s="12">
        <v>235</v>
      </c>
      <c r="K458" s="12">
        <v>9.6180000000000003</v>
      </c>
      <c r="L458" s="12">
        <v>742</v>
      </c>
      <c r="AD458" s="12">
        <v>229</v>
      </c>
      <c r="AE458" s="12">
        <v>4.915</v>
      </c>
      <c r="AF458" s="12">
        <v>2166</v>
      </c>
    </row>
    <row r="459" spans="1:32">
      <c r="A459" s="12">
        <v>226.5</v>
      </c>
      <c r="B459" s="12">
        <v>9.0969999999999995</v>
      </c>
      <c r="C459" s="16">
        <v>17</v>
      </c>
      <c r="J459" s="12">
        <v>235.5</v>
      </c>
      <c r="K459" s="12">
        <v>9.6489999999999991</v>
      </c>
      <c r="L459" s="12">
        <v>823</v>
      </c>
      <c r="AD459" s="12">
        <v>229.5</v>
      </c>
      <c r="AE459" s="12">
        <v>4.93</v>
      </c>
      <c r="AF459" s="12">
        <v>2489</v>
      </c>
    </row>
    <row r="460" spans="1:32">
      <c r="A460" s="12">
        <v>227</v>
      </c>
      <c r="B460" s="12">
        <v>9.1280000000000001</v>
      </c>
      <c r="C460" s="16">
        <v>17.350000000000001</v>
      </c>
      <c r="J460" s="12">
        <v>236</v>
      </c>
      <c r="K460" s="12">
        <v>9.68</v>
      </c>
      <c r="L460" s="12">
        <v>823</v>
      </c>
      <c r="AD460" s="12">
        <v>230</v>
      </c>
      <c r="AE460" s="12">
        <v>4.9450000000000003</v>
      </c>
      <c r="AF460" s="12">
        <v>1974</v>
      </c>
    </row>
    <row r="461" spans="1:32">
      <c r="A461" s="12">
        <v>227.5</v>
      </c>
      <c r="B461" s="12">
        <v>9.1579999999999995</v>
      </c>
      <c r="C461" s="16">
        <v>16.350000000000001</v>
      </c>
      <c r="J461" s="12">
        <v>236.5</v>
      </c>
      <c r="K461" s="12">
        <v>9.7100000000000009</v>
      </c>
      <c r="L461" s="12">
        <v>812</v>
      </c>
      <c r="AD461" s="12">
        <v>230.5</v>
      </c>
      <c r="AE461" s="12">
        <v>4.96</v>
      </c>
      <c r="AF461" s="12">
        <v>1871</v>
      </c>
    </row>
    <row r="462" spans="1:32">
      <c r="A462" s="12">
        <v>228</v>
      </c>
      <c r="B462" s="12">
        <v>9.1890000000000001</v>
      </c>
      <c r="C462" s="16">
        <v>15.75</v>
      </c>
      <c r="J462" s="12">
        <v>237</v>
      </c>
      <c r="K462" s="12">
        <v>9.7409999999999997</v>
      </c>
      <c r="L462" s="12">
        <v>817</v>
      </c>
      <c r="AD462" s="12">
        <v>231</v>
      </c>
      <c r="AE462" s="12">
        <v>4.976</v>
      </c>
      <c r="AF462" s="12">
        <v>1210</v>
      </c>
    </row>
    <row r="463" spans="1:32">
      <c r="A463" s="12">
        <v>228.5</v>
      </c>
      <c r="B463" s="12">
        <v>9.2189999999999994</v>
      </c>
      <c r="C463" s="16">
        <v>13.9</v>
      </c>
      <c r="J463" s="12">
        <v>237.5</v>
      </c>
      <c r="K463" s="12">
        <v>9.7720000000000002</v>
      </c>
      <c r="L463" s="12">
        <v>807</v>
      </c>
      <c r="AD463" s="12">
        <v>231.5</v>
      </c>
      <c r="AE463" s="12">
        <v>4.9909999999999997</v>
      </c>
      <c r="AF463" s="12">
        <v>1511</v>
      </c>
    </row>
    <row r="464" spans="1:32">
      <c r="A464" s="12">
        <v>229</v>
      </c>
      <c r="B464" s="12">
        <v>9.25</v>
      </c>
      <c r="C464" s="16">
        <v>13.1</v>
      </c>
      <c r="J464" s="12">
        <v>238</v>
      </c>
      <c r="K464" s="12">
        <v>9.8019999999999996</v>
      </c>
      <c r="L464" s="12">
        <v>762</v>
      </c>
      <c r="AD464" s="12">
        <v>232</v>
      </c>
      <c r="AE464" s="12">
        <v>5.0060000000000002</v>
      </c>
      <c r="AF464" s="12">
        <v>1785</v>
      </c>
    </row>
    <row r="465" spans="1:32">
      <c r="A465" s="12">
        <v>229.5</v>
      </c>
      <c r="B465" s="12">
        <v>9.2810000000000006</v>
      </c>
      <c r="C465" s="16">
        <v>13.1</v>
      </c>
      <c r="J465" s="12">
        <v>238.5</v>
      </c>
      <c r="K465" s="12">
        <v>9.8330000000000002</v>
      </c>
      <c r="L465" s="12">
        <v>751</v>
      </c>
      <c r="AD465" s="12">
        <v>232.5</v>
      </c>
      <c r="AE465" s="12">
        <v>5.0220000000000002</v>
      </c>
      <c r="AF465" s="12">
        <v>1988</v>
      </c>
    </row>
    <row r="466" spans="1:32">
      <c r="A466" s="12">
        <v>230</v>
      </c>
      <c r="B466" s="12">
        <v>9.3109999999999999</v>
      </c>
      <c r="C466" s="16">
        <v>13.1</v>
      </c>
      <c r="J466" s="12">
        <v>239</v>
      </c>
      <c r="K466" s="12">
        <v>9.8640000000000008</v>
      </c>
      <c r="L466" s="12">
        <v>729</v>
      </c>
      <c r="AD466" s="12">
        <v>233</v>
      </c>
      <c r="AE466" s="12">
        <v>5.0380000000000003</v>
      </c>
      <c r="AF466" s="12">
        <v>1318</v>
      </c>
    </row>
    <row r="467" spans="1:32">
      <c r="A467" s="12">
        <v>230.5</v>
      </c>
      <c r="B467" s="12">
        <v>9.3420000000000005</v>
      </c>
      <c r="C467" s="16">
        <v>13.4</v>
      </c>
      <c r="J467" s="12">
        <v>239.5</v>
      </c>
      <c r="K467" s="12">
        <v>9.8940000000000001</v>
      </c>
      <c r="L467" s="12">
        <v>732</v>
      </c>
      <c r="AD467" s="12">
        <v>233.5</v>
      </c>
      <c r="AE467" s="12">
        <v>5.0529999999999999</v>
      </c>
      <c r="AF467" s="12">
        <v>1215</v>
      </c>
    </row>
    <row r="468" spans="1:32">
      <c r="A468" s="12">
        <v>231</v>
      </c>
      <c r="B468" s="12">
        <v>9.3729999999999993</v>
      </c>
      <c r="C468" s="16">
        <v>14.05</v>
      </c>
      <c r="J468" s="12">
        <v>240</v>
      </c>
      <c r="K468" s="12">
        <v>9.9250000000000007</v>
      </c>
      <c r="L468" s="12">
        <v>814</v>
      </c>
      <c r="AD468" s="12">
        <v>234</v>
      </c>
      <c r="AE468" s="12">
        <v>5.069</v>
      </c>
      <c r="AF468" s="12">
        <v>2483</v>
      </c>
    </row>
    <row r="469" spans="1:32">
      <c r="A469" s="12">
        <v>231.5</v>
      </c>
      <c r="B469" s="12">
        <v>9.4030000000000005</v>
      </c>
      <c r="C469" s="16">
        <v>14.6</v>
      </c>
      <c r="J469" s="12">
        <v>240.5</v>
      </c>
      <c r="K469" s="12">
        <v>9.9559999999999995</v>
      </c>
      <c r="L469" s="12">
        <v>860</v>
      </c>
      <c r="AD469" s="12">
        <v>234.5</v>
      </c>
      <c r="AE469" s="12">
        <v>5.085</v>
      </c>
      <c r="AF469" s="12">
        <v>1389</v>
      </c>
    </row>
    <row r="470" spans="1:32">
      <c r="A470" s="12">
        <v>232</v>
      </c>
      <c r="B470" s="12">
        <v>9.4339999999999993</v>
      </c>
      <c r="C470" s="16">
        <v>14.95</v>
      </c>
      <c r="J470" s="12">
        <v>241</v>
      </c>
      <c r="K470" s="12">
        <v>9.9860000000000007</v>
      </c>
      <c r="L470" s="12">
        <v>761</v>
      </c>
      <c r="AD470" s="12">
        <v>235</v>
      </c>
      <c r="AE470" s="12">
        <v>5.101</v>
      </c>
      <c r="AF470" s="12">
        <v>1252</v>
      </c>
    </row>
    <row r="471" spans="1:32">
      <c r="A471" s="12">
        <v>232.5</v>
      </c>
      <c r="B471" s="12">
        <v>9.4649999999999999</v>
      </c>
      <c r="C471" s="16">
        <v>14.3</v>
      </c>
      <c r="J471" s="12">
        <v>241.5</v>
      </c>
      <c r="K471" s="12">
        <v>10.016999999999999</v>
      </c>
      <c r="L471" s="12">
        <v>902</v>
      </c>
      <c r="AD471" s="12">
        <v>235.5</v>
      </c>
      <c r="AE471" s="12">
        <v>5.117</v>
      </c>
      <c r="AF471" s="12">
        <v>1579</v>
      </c>
    </row>
    <row r="472" spans="1:32">
      <c r="A472" s="12">
        <v>233</v>
      </c>
      <c r="B472" s="12">
        <v>9.4949999999999992</v>
      </c>
      <c r="C472" s="16">
        <v>15.8</v>
      </c>
      <c r="J472" s="12">
        <v>242</v>
      </c>
      <c r="K472" s="12">
        <v>10.048</v>
      </c>
      <c r="L472" s="12">
        <v>884</v>
      </c>
      <c r="AD472" s="12">
        <v>236</v>
      </c>
      <c r="AE472" s="12">
        <v>5.133</v>
      </c>
      <c r="AF472" s="12">
        <v>1955</v>
      </c>
    </row>
    <row r="473" spans="1:32">
      <c r="A473" s="12">
        <v>233.5</v>
      </c>
      <c r="B473" s="12">
        <v>9.5259999999999998</v>
      </c>
      <c r="C473" s="16">
        <v>17.95</v>
      </c>
      <c r="J473" s="12">
        <v>242.5</v>
      </c>
      <c r="K473" s="12">
        <v>10.077999999999999</v>
      </c>
      <c r="L473" s="12">
        <v>888</v>
      </c>
      <c r="AD473" s="12">
        <v>236.5</v>
      </c>
      <c r="AE473" s="12">
        <v>5.149</v>
      </c>
      <c r="AF473" s="12">
        <v>2070</v>
      </c>
    </row>
    <row r="474" spans="1:32">
      <c r="A474" s="12">
        <v>234</v>
      </c>
      <c r="B474" s="12">
        <v>9.5570000000000004</v>
      </c>
      <c r="C474" s="16">
        <v>18.149999999999999</v>
      </c>
      <c r="J474" s="12">
        <v>243</v>
      </c>
      <c r="K474" s="12">
        <v>10.109</v>
      </c>
      <c r="L474" s="12">
        <v>968</v>
      </c>
      <c r="AD474" s="12">
        <v>237</v>
      </c>
      <c r="AE474" s="12">
        <v>5.165</v>
      </c>
      <c r="AF474" s="12">
        <v>1924</v>
      </c>
    </row>
    <row r="475" spans="1:32">
      <c r="A475" s="12">
        <v>234.5</v>
      </c>
      <c r="B475" s="12">
        <v>9.5869999999999997</v>
      </c>
      <c r="C475" s="16">
        <v>16.95</v>
      </c>
      <c r="J475" s="12">
        <v>243.5</v>
      </c>
      <c r="K475" s="12">
        <v>10.14</v>
      </c>
      <c r="L475" s="12">
        <v>840</v>
      </c>
      <c r="AD475" s="12">
        <v>237.5</v>
      </c>
      <c r="AE475" s="12">
        <v>5.181</v>
      </c>
      <c r="AF475" s="12">
        <v>2293</v>
      </c>
    </row>
    <row r="476" spans="1:32">
      <c r="A476" s="12">
        <v>235</v>
      </c>
      <c r="B476" s="12">
        <v>9.6180000000000003</v>
      </c>
      <c r="C476" s="16">
        <v>14.7</v>
      </c>
      <c r="J476" s="12">
        <v>244</v>
      </c>
      <c r="K476" s="12">
        <v>10.170999999999999</v>
      </c>
      <c r="L476" s="12">
        <v>853</v>
      </c>
      <c r="AD476" s="12">
        <v>238</v>
      </c>
      <c r="AE476" s="12">
        <v>5.1970000000000001</v>
      </c>
      <c r="AF476" s="12">
        <v>2336</v>
      </c>
    </row>
    <row r="477" spans="1:32">
      <c r="A477" s="12">
        <v>235.5</v>
      </c>
      <c r="B477" s="12">
        <v>9.6489999999999991</v>
      </c>
      <c r="C477" s="16">
        <v>13.1</v>
      </c>
      <c r="J477" s="12">
        <v>244.5</v>
      </c>
      <c r="K477" s="12">
        <v>10.201000000000001</v>
      </c>
      <c r="L477" s="12">
        <v>922</v>
      </c>
      <c r="AD477" s="12">
        <v>238.5</v>
      </c>
      <c r="AE477" s="12">
        <v>5.2140000000000004</v>
      </c>
      <c r="AF477" s="12">
        <v>1931</v>
      </c>
    </row>
    <row r="478" spans="1:32">
      <c r="A478" s="12">
        <v>236</v>
      </c>
      <c r="B478" s="12">
        <v>9.68</v>
      </c>
      <c r="C478" s="16">
        <v>15.2</v>
      </c>
      <c r="J478" s="12">
        <v>245</v>
      </c>
      <c r="K478" s="12">
        <v>10.231999999999999</v>
      </c>
      <c r="L478" s="12">
        <v>1080</v>
      </c>
      <c r="AD478" s="12">
        <v>239</v>
      </c>
      <c r="AE478" s="12">
        <v>5.23</v>
      </c>
      <c r="AF478" s="12">
        <v>2964</v>
      </c>
    </row>
    <row r="479" spans="1:32">
      <c r="A479" s="12">
        <v>236.5</v>
      </c>
      <c r="B479" s="12">
        <v>9.7100000000000009</v>
      </c>
      <c r="C479" s="16">
        <v>17.8</v>
      </c>
      <c r="J479" s="12">
        <v>245.5</v>
      </c>
      <c r="K479" s="12">
        <v>10.263</v>
      </c>
      <c r="L479" s="12">
        <v>999</v>
      </c>
      <c r="AD479" s="12">
        <v>239.5</v>
      </c>
      <c r="AE479" s="12">
        <v>5.2469999999999999</v>
      </c>
      <c r="AF479" s="12">
        <v>4933</v>
      </c>
    </row>
    <row r="480" spans="1:32">
      <c r="A480" s="12">
        <v>237</v>
      </c>
      <c r="B480" s="12">
        <v>9.7409999999999997</v>
      </c>
      <c r="C480" s="16">
        <v>19.7</v>
      </c>
      <c r="J480" s="12">
        <v>246</v>
      </c>
      <c r="K480" s="12">
        <v>10.292999999999999</v>
      </c>
      <c r="L480" s="12">
        <v>958</v>
      </c>
      <c r="AD480" s="12">
        <v>240</v>
      </c>
      <c r="AE480" s="12">
        <v>5.2629999999999999</v>
      </c>
      <c r="AF480" s="12">
        <v>3993</v>
      </c>
    </row>
    <row r="481" spans="1:32">
      <c r="A481" s="12">
        <v>237.5</v>
      </c>
      <c r="B481" s="12">
        <v>9.7720000000000002</v>
      </c>
      <c r="C481" s="16">
        <v>21.85</v>
      </c>
      <c r="J481" s="12">
        <v>246.5</v>
      </c>
      <c r="K481" s="12">
        <v>10.324</v>
      </c>
      <c r="L481" s="12">
        <v>1054</v>
      </c>
      <c r="AD481" s="12">
        <v>240.5</v>
      </c>
      <c r="AE481" s="12">
        <v>5.28</v>
      </c>
      <c r="AF481" s="12">
        <v>1601</v>
      </c>
    </row>
    <row r="482" spans="1:32">
      <c r="A482" s="12">
        <v>238</v>
      </c>
      <c r="B482" s="12">
        <v>9.8019999999999996</v>
      </c>
      <c r="C482" s="16">
        <v>23.25</v>
      </c>
      <c r="J482" s="12">
        <v>247</v>
      </c>
      <c r="K482" s="12">
        <v>10.355</v>
      </c>
      <c r="L482" s="12">
        <v>882</v>
      </c>
      <c r="AD482" s="12">
        <v>241</v>
      </c>
      <c r="AE482" s="12">
        <v>5.2969999999999997</v>
      </c>
      <c r="AF482" s="12">
        <v>1870</v>
      </c>
    </row>
    <row r="483" spans="1:32">
      <c r="A483" s="12">
        <v>238.5</v>
      </c>
      <c r="B483" s="12">
        <v>9.8330000000000002</v>
      </c>
      <c r="C483" s="16">
        <v>22.75</v>
      </c>
      <c r="J483" s="12">
        <v>247.5</v>
      </c>
      <c r="K483" s="12">
        <v>10.385</v>
      </c>
      <c r="L483" s="12">
        <v>989</v>
      </c>
      <c r="AD483" s="12">
        <v>241.5</v>
      </c>
      <c r="AE483" s="12">
        <v>5.3129999999999997</v>
      </c>
      <c r="AF483" s="12">
        <v>2343</v>
      </c>
    </row>
    <row r="484" spans="1:32">
      <c r="A484" s="12">
        <v>239</v>
      </c>
      <c r="B484" s="12">
        <v>9.8640000000000008</v>
      </c>
      <c r="C484" s="16">
        <v>20.95</v>
      </c>
      <c r="J484" s="12">
        <v>248</v>
      </c>
      <c r="K484" s="12">
        <v>10.416</v>
      </c>
      <c r="L484" s="12">
        <v>1110</v>
      </c>
      <c r="AD484" s="12">
        <v>242</v>
      </c>
      <c r="AE484" s="12">
        <v>5.33</v>
      </c>
      <c r="AF484" s="12">
        <v>1827</v>
      </c>
    </row>
    <row r="485" spans="1:32">
      <c r="A485" s="12">
        <v>239.5</v>
      </c>
      <c r="B485" s="12">
        <v>9.8940000000000001</v>
      </c>
      <c r="C485" s="16">
        <v>18.3</v>
      </c>
      <c r="J485" s="12">
        <v>248.5</v>
      </c>
      <c r="K485" s="12">
        <v>10.446999999999999</v>
      </c>
      <c r="L485" s="12">
        <v>1173</v>
      </c>
      <c r="AD485" s="12">
        <v>242.5</v>
      </c>
      <c r="AE485" s="12">
        <v>5.3470000000000004</v>
      </c>
      <c r="AF485" s="12">
        <v>2178</v>
      </c>
    </row>
    <row r="486" spans="1:32">
      <c r="A486" s="12">
        <v>240</v>
      </c>
      <c r="B486" s="12">
        <v>9.9250000000000007</v>
      </c>
      <c r="C486" s="16">
        <v>16.600000000000001</v>
      </c>
      <c r="J486" s="12">
        <v>249</v>
      </c>
      <c r="K486" s="12">
        <v>10.477</v>
      </c>
      <c r="L486" s="12">
        <v>1194</v>
      </c>
      <c r="AD486" s="12">
        <v>243</v>
      </c>
      <c r="AE486" s="12">
        <v>5.3639999999999999</v>
      </c>
      <c r="AF486" s="12">
        <v>1326</v>
      </c>
    </row>
    <row r="487" spans="1:32">
      <c r="A487" s="12">
        <v>240.5</v>
      </c>
      <c r="B487" s="12">
        <v>9.9559999999999995</v>
      </c>
      <c r="C487" s="16">
        <v>19.45</v>
      </c>
      <c r="J487" s="12">
        <v>249.5</v>
      </c>
      <c r="K487" s="12">
        <v>10.507999999999999</v>
      </c>
      <c r="L487" s="12">
        <v>1047</v>
      </c>
      <c r="AD487" s="12">
        <v>243.5</v>
      </c>
      <c r="AE487" s="12">
        <v>5.3810000000000002</v>
      </c>
      <c r="AF487" s="12">
        <v>1456</v>
      </c>
    </row>
    <row r="488" spans="1:32">
      <c r="A488" s="12">
        <v>241</v>
      </c>
      <c r="B488" s="12">
        <v>9.9860000000000007</v>
      </c>
      <c r="C488" s="16">
        <v>20.55</v>
      </c>
      <c r="J488" s="12">
        <v>250</v>
      </c>
      <c r="K488" s="12">
        <v>10.539</v>
      </c>
      <c r="L488" s="12">
        <v>1137</v>
      </c>
      <c r="AD488" s="12">
        <v>244</v>
      </c>
      <c r="AE488" s="12">
        <v>5.3979999999999997</v>
      </c>
      <c r="AF488" s="12">
        <v>1511</v>
      </c>
    </row>
    <row r="489" spans="1:32">
      <c r="A489" s="12">
        <v>241.5</v>
      </c>
      <c r="B489" s="12">
        <v>10.016999999999999</v>
      </c>
      <c r="C489" s="16">
        <v>21.15</v>
      </c>
      <c r="J489" s="12">
        <v>250.5</v>
      </c>
      <c r="K489" s="12">
        <v>10.569000000000001</v>
      </c>
      <c r="L489" s="12">
        <v>1245</v>
      </c>
      <c r="AD489" s="12">
        <v>244.5</v>
      </c>
      <c r="AE489" s="12">
        <v>5.415</v>
      </c>
      <c r="AF489" s="12">
        <v>1574</v>
      </c>
    </row>
    <row r="490" spans="1:32">
      <c r="A490" s="12">
        <v>242</v>
      </c>
      <c r="B490" s="12">
        <v>10.048</v>
      </c>
      <c r="C490" s="16">
        <v>21.25</v>
      </c>
      <c r="J490" s="12">
        <v>251</v>
      </c>
      <c r="K490" s="12">
        <v>10.6</v>
      </c>
      <c r="L490" s="12">
        <v>1124</v>
      </c>
      <c r="AD490" s="12">
        <v>245</v>
      </c>
      <c r="AE490" s="12">
        <v>5.4320000000000004</v>
      </c>
      <c r="AF490" s="12">
        <v>1445</v>
      </c>
    </row>
    <row r="491" spans="1:32">
      <c r="A491" s="12">
        <v>242.5</v>
      </c>
      <c r="B491" s="12">
        <v>10.077999999999999</v>
      </c>
      <c r="C491" s="16">
        <v>22.5</v>
      </c>
      <c r="J491" s="12">
        <v>251.5</v>
      </c>
      <c r="K491" s="12">
        <v>10.631</v>
      </c>
      <c r="L491" s="12">
        <v>1053</v>
      </c>
      <c r="AD491" s="12">
        <v>245.5</v>
      </c>
      <c r="AE491" s="12">
        <v>5.4489999999999998</v>
      </c>
      <c r="AF491" s="12">
        <v>2200</v>
      </c>
    </row>
    <row r="492" spans="1:32">
      <c r="A492" s="12">
        <v>243</v>
      </c>
      <c r="B492" s="12">
        <v>10.109</v>
      </c>
      <c r="C492" s="16">
        <v>23.7</v>
      </c>
      <c r="J492" s="12">
        <v>252</v>
      </c>
      <c r="K492" s="12">
        <v>10.661</v>
      </c>
      <c r="L492" s="12">
        <v>1058</v>
      </c>
      <c r="AD492" s="12">
        <v>246</v>
      </c>
      <c r="AE492" s="12">
        <v>5.4669999999999996</v>
      </c>
      <c r="AF492" s="12">
        <v>1606</v>
      </c>
    </row>
    <row r="493" spans="1:32">
      <c r="A493" s="12">
        <v>243.5</v>
      </c>
      <c r="B493" s="12">
        <v>10.14</v>
      </c>
      <c r="C493" s="16">
        <v>24.15</v>
      </c>
      <c r="J493" s="12">
        <v>252.5</v>
      </c>
      <c r="K493" s="12">
        <v>10.692</v>
      </c>
      <c r="L493" s="12">
        <v>1076</v>
      </c>
      <c r="AD493" s="12">
        <v>246.5</v>
      </c>
      <c r="AE493" s="12">
        <v>5.484</v>
      </c>
      <c r="AF493" s="12">
        <v>1555</v>
      </c>
    </row>
    <row r="494" spans="1:32">
      <c r="A494" s="12">
        <v>244</v>
      </c>
      <c r="B494" s="12">
        <v>10.170999999999999</v>
      </c>
      <c r="C494" s="16">
        <v>25.15</v>
      </c>
      <c r="J494" s="12">
        <v>253</v>
      </c>
      <c r="K494" s="12">
        <v>10.723000000000001</v>
      </c>
      <c r="L494" s="12">
        <v>1211</v>
      </c>
      <c r="AD494" s="12">
        <v>247</v>
      </c>
      <c r="AE494" s="12">
        <v>5.5019999999999998</v>
      </c>
      <c r="AF494" s="12">
        <v>2004</v>
      </c>
    </row>
    <row r="495" spans="1:32">
      <c r="A495" s="12">
        <v>244.5</v>
      </c>
      <c r="B495" s="12">
        <v>10.201000000000001</v>
      </c>
      <c r="C495" s="16">
        <v>23.55</v>
      </c>
      <c r="J495" s="12">
        <v>253.5</v>
      </c>
      <c r="K495" s="12">
        <v>10.754</v>
      </c>
      <c r="L495" s="12">
        <v>1161</v>
      </c>
      <c r="AD495" s="12">
        <v>247.5</v>
      </c>
      <c r="AE495" s="12">
        <v>5.5190000000000001</v>
      </c>
      <c r="AF495" s="12">
        <v>2502</v>
      </c>
    </row>
    <row r="496" spans="1:32">
      <c r="A496" s="12">
        <v>245</v>
      </c>
      <c r="B496" s="12">
        <v>10.231999999999999</v>
      </c>
      <c r="C496" s="16">
        <v>22.25</v>
      </c>
      <c r="J496" s="12">
        <v>254</v>
      </c>
      <c r="K496" s="12">
        <v>10.784000000000001</v>
      </c>
      <c r="L496" s="12">
        <v>906</v>
      </c>
      <c r="AD496" s="12">
        <v>248</v>
      </c>
      <c r="AE496" s="12">
        <v>5.5369999999999999</v>
      </c>
      <c r="AF496" s="12">
        <v>2847</v>
      </c>
    </row>
    <row r="497" spans="1:32">
      <c r="A497" s="12">
        <v>245.5</v>
      </c>
      <c r="B497" s="12">
        <v>10.263</v>
      </c>
      <c r="C497" s="16">
        <v>21.3</v>
      </c>
      <c r="J497" s="12">
        <v>254.5</v>
      </c>
      <c r="K497" s="12">
        <v>10.815</v>
      </c>
      <c r="L497" s="12">
        <v>950</v>
      </c>
      <c r="AD497" s="12">
        <v>248.5</v>
      </c>
      <c r="AE497" s="12">
        <v>5.5540000000000003</v>
      </c>
      <c r="AF497" s="12">
        <v>2386</v>
      </c>
    </row>
    <row r="498" spans="1:32">
      <c r="A498" s="12">
        <v>246</v>
      </c>
      <c r="B498" s="12">
        <v>10.292999999999999</v>
      </c>
      <c r="C498" s="16">
        <v>24.05</v>
      </c>
      <c r="J498" s="12">
        <v>255</v>
      </c>
      <c r="K498" s="12">
        <v>10.846</v>
      </c>
      <c r="L498" s="12">
        <v>1005</v>
      </c>
      <c r="AD498" s="12">
        <v>249</v>
      </c>
      <c r="AE498" s="12">
        <v>5.5720000000000001</v>
      </c>
      <c r="AF498" s="12">
        <v>1152</v>
      </c>
    </row>
    <row r="499" spans="1:32">
      <c r="A499" s="12">
        <v>246.5</v>
      </c>
      <c r="B499" s="12">
        <v>10.324</v>
      </c>
      <c r="C499" s="16">
        <v>26.85</v>
      </c>
      <c r="J499" s="12">
        <v>255.5</v>
      </c>
      <c r="K499" s="12">
        <v>10.875999999999999</v>
      </c>
      <c r="L499" s="12">
        <v>956</v>
      </c>
      <c r="AD499" s="12">
        <v>249.5</v>
      </c>
      <c r="AE499" s="12">
        <v>5.59</v>
      </c>
      <c r="AF499" s="12">
        <v>1374</v>
      </c>
    </row>
    <row r="500" spans="1:32">
      <c r="A500" s="12">
        <v>247</v>
      </c>
      <c r="B500" s="12">
        <v>10.355</v>
      </c>
      <c r="C500" s="16">
        <v>27.05</v>
      </c>
      <c r="J500" s="12">
        <v>256</v>
      </c>
      <c r="K500" s="12">
        <v>10.907</v>
      </c>
      <c r="L500" s="12">
        <v>1083</v>
      </c>
      <c r="AD500" s="12">
        <v>250</v>
      </c>
      <c r="AE500" s="12">
        <v>5.6079999999999997</v>
      </c>
      <c r="AF500" s="12">
        <v>1447</v>
      </c>
    </row>
    <row r="501" spans="1:32">
      <c r="A501" s="12">
        <v>247.5</v>
      </c>
      <c r="B501" s="12">
        <v>10.385</v>
      </c>
      <c r="C501" s="16">
        <v>28.4</v>
      </c>
      <c r="J501" s="12">
        <v>256.5</v>
      </c>
      <c r="K501" s="12">
        <v>10.938000000000001</v>
      </c>
      <c r="L501" s="12">
        <v>1181</v>
      </c>
      <c r="AD501" s="12">
        <v>250.5</v>
      </c>
      <c r="AE501" s="12">
        <v>5.625</v>
      </c>
      <c r="AF501" s="12">
        <v>1545</v>
      </c>
    </row>
    <row r="502" spans="1:32">
      <c r="A502" s="12">
        <v>248</v>
      </c>
      <c r="B502" s="12">
        <v>10.416</v>
      </c>
      <c r="C502" s="16">
        <v>33.4</v>
      </c>
      <c r="J502" s="12">
        <v>257</v>
      </c>
      <c r="K502" s="12">
        <v>10.968</v>
      </c>
      <c r="L502" s="12">
        <v>1294</v>
      </c>
      <c r="AD502" s="12">
        <v>251</v>
      </c>
      <c r="AE502" s="12">
        <v>5.6429999999999998</v>
      </c>
      <c r="AF502" s="12">
        <v>1236</v>
      </c>
    </row>
    <row r="503" spans="1:32">
      <c r="A503" s="12">
        <v>248.5</v>
      </c>
      <c r="B503" s="12">
        <v>10.446999999999999</v>
      </c>
      <c r="C503" s="16">
        <v>33.35</v>
      </c>
      <c r="J503" s="12">
        <v>257.5</v>
      </c>
      <c r="K503" s="12">
        <v>10.999000000000001</v>
      </c>
      <c r="L503" s="12">
        <v>967</v>
      </c>
      <c r="AD503" s="12">
        <v>251.5</v>
      </c>
      <c r="AE503" s="12">
        <v>5.6609999999999996</v>
      </c>
      <c r="AF503" s="12">
        <v>1592</v>
      </c>
    </row>
    <row r="504" spans="1:32">
      <c r="A504" s="12">
        <v>249</v>
      </c>
      <c r="B504" s="12">
        <v>10.477</v>
      </c>
      <c r="C504" s="16">
        <v>31.8</v>
      </c>
      <c r="J504" s="12">
        <v>258</v>
      </c>
      <c r="K504" s="12">
        <v>11.03</v>
      </c>
      <c r="L504" s="12">
        <v>1170</v>
      </c>
      <c r="AD504" s="12">
        <v>252</v>
      </c>
      <c r="AE504" s="12">
        <v>5.6790000000000003</v>
      </c>
      <c r="AF504" s="12">
        <v>2638</v>
      </c>
    </row>
    <row r="505" spans="1:32">
      <c r="A505" s="12">
        <v>249.5</v>
      </c>
      <c r="B505" s="12">
        <v>10.507999999999999</v>
      </c>
      <c r="C505" s="16">
        <v>34.799999999999997</v>
      </c>
      <c r="J505" s="12">
        <v>258.5</v>
      </c>
      <c r="K505" s="12">
        <v>11.06</v>
      </c>
      <c r="L505" s="12">
        <v>1271</v>
      </c>
      <c r="AD505" s="12">
        <v>252.5</v>
      </c>
      <c r="AE505" s="12">
        <v>5.6970000000000001</v>
      </c>
      <c r="AF505" s="12">
        <v>2257</v>
      </c>
    </row>
    <row r="506" spans="1:32">
      <c r="A506" s="12">
        <v>250</v>
      </c>
      <c r="B506" s="12">
        <v>10.539</v>
      </c>
      <c r="C506" s="16">
        <v>37.799999999999997</v>
      </c>
      <c r="J506" s="12">
        <v>259</v>
      </c>
      <c r="K506" s="12">
        <v>11.090999999999999</v>
      </c>
      <c r="L506" s="12">
        <v>1121</v>
      </c>
      <c r="AD506" s="12">
        <v>253</v>
      </c>
      <c r="AE506" s="12">
        <v>5.7160000000000002</v>
      </c>
      <c r="AF506" s="12">
        <v>1334</v>
      </c>
    </row>
    <row r="507" spans="1:32">
      <c r="A507" s="12">
        <v>250.5</v>
      </c>
      <c r="B507" s="12">
        <v>10.569000000000001</v>
      </c>
      <c r="C507" s="16">
        <v>35.25</v>
      </c>
      <c r="J507" s="12">
        <v>259.5</v>
      </c>
      <c r="K507" s="12">
        <v>11.122</v>
      </c>
      <c r="L507" s="12">
        <v>1184</v>
      </c>
      <c r="AD507" s="12">
        <v>253.5</v>
      </c>
      <c r="AE507" s="12">
        <v>5.734</v>
      </c>
      <c r="AF507" s="12">
        <v>1343</v>
      </c>
    </row>
    <row r="508" spans="1:32">
      <c r="A508" s="12">
        <v>251</v>
      </c>
      <c r="B508" s="12">
        <v>10.6</v>
      </c>
      <c r="C508" s="16">
        <v>30.45</v>
      </c>
      <c r="J508" s="12">
        <v>260</v>
      </c>
      <c r="K508" s="12">
        <v>11.151999999999999</v>
      </c>
      <c r="L508" s="12">
        <v>1073</v>
      </c>
      <c r="AD508" s="12">
        <v>254.5</v>
      </c>
      <c r="AE508" s="12">
        <v>5.77</v>
      </c>
      <c r="AF508" s="12">
        <v>1372</v>
      </c>
    </row>
    <row r="509" spans="1:32">
      <c r="A509" s="12">
        <v>251.5</v>
      </c>
      <c r="B509" s="12">
        <v>10.631</v>
      </c>
      <c r="C509" s="16">
        <v>29.2</v>
      </c>
      <c r="J509" s="12">
        <v>260.5</v>
      </c>
      <c r="K509" s="12">
        <v>11.183</v>
      </c>
      <c r="L509" s="12">
        <v>1258</v>
      </c>
      <c r="AD509" s="12">
        <v>255</v>
      </c>
      <c r="AE509" s="12">
        <v>5.7889999999999997</v>
      </c>
      <c r="AF509" s="12">
        <v>1086</v>
      </c>
    </row>
    <row r="510" spans="1:32">
      <c r="A510" s="12">
        <v>252</v>
      </c>
      <c r="B510" s="12">
        <v>10.661</v>
      </c>
      <c r="C510" s="16">
        <v>32.4</v>
      </c>
      <c r="J510" s="12">
        <v>261</v>
      </c>
      <c r="K510" s="12">
        <v>11.214</v>
      </c>
      <c r="L510" s="12">
        <v>1178</v>
      </c>
      <c r="AD510" s="12">
        <v>255.5</v>
      </c>
      <c r="AE510" s="12">
        <v>5.8070000000000004</v>
      </c>
      <c r="AF510" s="12">
        <v>1826</v>
      </c>
    </row>
    <row r="511" spans="1:32">
      <c r="A511" s="12">
        <v>252.5</v>
      </c>
      <c r="B511" s="12">
        <v>10.692</v>
      </c>
      <c r="C511" s="16">
        <v>32.35</v>
      </c>
      <c r="J511" s="12">
        <v>261.5</v>
      </c>
      <c r="K511" s="12">
        <v>11.244999999999999</v>
      </c>
      <c r="L511" s="12">
        <v>1381</v>
      </c>
      <c r="AD511" s="12">
        <v>256</v>
      </c>
      <c r="AE511" s="12">
        <v>5.8259999999999996</v>
      </c>
      <c r="AF511" s="12">
        <v>2997</v>
      </c>
    </row>
    <row r="512" spans="1:32">
      <c r="A512" s="12">
        <v>253</v>
      </c>
      <c r="B512" s="12">
        <v>10.723000000000001</v>
      </c>
      <c r="C512" s="16">
        <v>29.7</v>
      </c>
      <c r="J512" s="12">
        <v>262</v>
      </c>
      <c r="K512" s="12">
        <v>11.275</v>
      </c>
      <c r="L512" s="12">
        <v>1425</v>
      </c>
      <c r="AD512" s="12">
        <v>256.5</v>
      </c>
      <c r="AE512" s="12">
        <v>5.8440000000000003</v>
      </c>
      <c r="AF512" s="12">
        <v>2007</v>
      </c>
    </row>
    <row r="513" spans="1:33">
      <c r="A513" s="12">
        <v>253.5</v>
      </c>
      <c r="B513" s="12">
        <v>10.754</v>
      </c>
      <c r="C513" s="16">
        <v>28.45</v>
      </c>
      <c r="J513" s="12">
        <v>262.5</v>
      </c>
      <c r="K513" s="12">
        <v>11.305999999999999</v>
      </c>
      <c r="L513" s="12">
        <v>1588</v>
      </c>
      <c r="AD513" s="12">
        <v>257</v>
      </c>
      <c r="AE513" s="12">
        <v>5.8630000000000004</v>
      </c>
      <c r="AF513" s="12">
        <v>1271</v>
      </c>
    </row>
    <row r="514" spans="1:33">
      <c r="A514" s="12">
        <v>254</v>
      </c>
      <c r="B514" s="12">
        <v>10.784000000000001</v>
      </c>
      <c r="C514" s="16">
        <v>28.3</v>
      </c>
      <c r="J514" s="12">
        <v>263</v>
      </c>
      <c r="K514" s="12">
        <v>11.337</v>
      </c>
      <c r="L514" s="12">
        <v>1489</v>
      </c>
      <c r="AD514" s="12">
        <v>257.5</v>
      </c>
      <c r="AE514" s="12">
        <v>5.8819999999999997</v>
      </c>
      <c r="AF514" s="12">
        <v>1236</v>
      </c>
    </row>
    <row r="515" spans="1:33">
      <c r="A515" s="12">
        <v>254.5</v>
      </c>
      <c r="B515" s="12">
        <v>10.815</v>
      </c>
      <c r="C515" s="16">
        <v>27.95</v>
      </c>
      <c r="AE515" s="12">
        <v>258</v>
      </c>
      <c r="AF515" s="12">
        <v>5.9</v>
      </c>
      <c r="AG515" s="12">
        <v>1521</v>
      </c>
    </row>
    <row r="516" spans="1:33">
      <c r="A516" s="12">
        <v>255</v>
      </c>
      <c r="B516" s="12">
        <v>10.846</v>
      </c>
      <c r="C516" s="16">
        <v>31.25</v>
      </c>
      <c r="AE516" s="12">
        <v>258.5</v>
      </c>
      <c r="AF516" s="12">
        <v>5.9189999999999996</v>
      </c>
      <c r="AG516" s="12">
        <v>1503</v>
      </c>
    </row>
    <row r="517" spans="1:33">
      <c r="A517" s="12">
        <v>255.5</v>
      </c>
      <c r="B517" s="12">
        <v>10.875999999999999</v>
      </c>
      <c r="C517" s="16">
        <v>31.7</v>
      </c>
      <c r="AE517" s="12">
        <v>259</v>
      </c>
      <c r="AF517" s="12">
        <v>5.9379999999999997</v>
      </c>
      <c r="AG517" s="12">
        <v>1502</v>
      </c>
    </row>
    <row r="518" spans="1:33">
      <c r="A518" s="12">
        <v>256</v>
      </c>
      <c r="B518" s="12">
        <v>10.907</v>
      </c>
      <c r="C518" s="16">
        <v>28.5</v>
      </c>
      <c r="AE518" s="12">
        <v>259.5</v>
      </c>
      <c r="AF518" s="12">
        <v>5.9569999999999999</v>
      </c>
      <c r="AG518" s="12">
        <v>1552</v>
      </c>
    </row>
    <row r="519" spans="1:33">
      <c r="A519" s="12">
        <v>256.5</v>
      </c>
      <c r="B519" s="12">
        <v>10.938000000000001</v>
      </c>
      <c r="C519" s="16">
        <v>27</v>
      </c>
      <c r="AE519" s="12">
        <v>260</v>
      </c>
      <c r="AF519" s="12">
        <v>5.976</v>
      </c>
      <c r="AG519" s="12">
        <v>1956</v>
      </c>
    </row>
    <row r="520" spans="1:33">
      <c r="A520" s="12">
        <v>257</v>
      </c>
      <c r="B520" s="12">
        <v>10.968</v>
      </c>
      <c r="C520" s="16">
        <v>27.6</v>
      </c>
      <c r="AE520" s="12">
        <v>260.5</v>
      </c>
      <c r="AF520" s="12">
        <v>5.9950000000000001</v>
      </c>
      <c r="AG520" s="12">
        <v>1985</v>
      </c>
    </row>
    <row r="521" spans="1:33">
      <c r="A521" s="12">
        <v>257.5</v>
      </c>
      <c r="B521" s="12">
        <v>10.999000000000001</v>
      </c>
      <c r="C521" s="16">
        <v>29.7</v>
      </c>
      <c r="AE521" s="12">
        <v>261</v>
      </c>
      <c r="AF521" s="12">
        <v>6.0140000000000002</v>
      </c>
      <c r="AG521" s="12">
        <v>1839</v>
      </c>
    </row>
    <row r="522" spans="1:33">
      <c r="A522" s="12">
        <v>258</v>
      </c>
      <c r="B522" s="12">
        <v>11.03</v>
      </c>
      <c r="C522" s="16">
        <v>35.700000000000003</v>
      </c>
      <c r="AE522" s="12">
        <v>261.5</v>
      </c>
      <c r="AF522" s="12">
        <v>6.0330000000000004</v>
      </c>
      <c r="AG522" s="12">
        <v>3040</v>
      </c>
    </row>
    <row r="523" spans="1:33">
      <c r="A523" s="12">
        <v>258.5</v>
      </c>
      <c r="B523" s="12">
        <v>11.06</v>
      </c>
      <c r="C523" s="16">
        <v>42.7</v>
      </c>
      <c r="AE523" s="12">
        <v>262</v>
      </c>
      <c r="AF523" s="12">
        <v>6.0529999999999999</v>
      </c>
      <c r="AG523" s="12">
        <v>1921</v>
      </c>
    </row>
    <row r="524" spans="1:33">
      <c r="A524" s="12">
        <v>259</v>
      </c>
      <c r="B524" s="12">
        <v>11.090999999999999</v>
      </c>
      <c r="C524" s="16">
        <v>39.450000000000003</v>
      </c>
      <c r="AE524" s="12">
        <v>262.5</v>
      </c>
      <c r="AF524" s="12">
        <v>6.0720000000000001</v>
      </c>
      <c r="AG524" s="12">
        <v>2412</v>
      </c>
    </row>
    <row r="525" spans="1:33">
      <c r="A525" s="12">
        <v>259.5</v>
      </c>
      <c r="B525" s="12">
        <v>11.122</v>
      </c>
      <c r="C525" s="16">
        <v>35.5</v>
      </c>
      <c r="AE525" s="12">
        <v>263</v>
      </c>
      <c r="AF525" s="12">
        <v>6.0910000000000002</v>
      </c>
      <c r="AG525" s="12">
        <v>1513</v>
      </c>
    </row>
    <row r="526" spans="1:33">
      <c r="A526" s="12">
        <v>260</v>
      </c>
      <c r="B526" s="12">
        <v>11.151999999999999</v>
      </c>
      <c r="C526" s="16">
        <v>36.5</v>
      </c>
      <c r="AE526" s="12">
        <v>263.5</v>
      </c>
      <c r="AF526" s="12">
        <v>6.11</v>
      </c>
      <c r="AG526" s="12">
        <v>1821</v>
      </c>
    </row>
    <row r="527" spans="1:33">
      <c r="A527" s="12">
        <v>260.5</v>
      </c>
      <c r="B527" s="12">
        <v>11.183</v>
      </c>
      <c r="C527" s="16">
        <v>40.4</v>
      </c>
      <c r="AE527" s="12">
        <v>264</v>
      </c>
      <c r="AF527" s="12">
        <v>6.13</v>
      </c>
      <c r="AG527" s="12">
        <v>1978</v>
      </c>
    </row>
    <row r="528" spans="1:33">
      <c r="A528" s="12">
        <v>261</v>
      </c>
      <c r="B528" s="12">
        <v>11.214</v>
      </c>
      <c r="C528" s="16">
        <v>42.65</v>
      </c>
      <c r="AE528" s="12">
        <v>264.5</v>
      </c>
      <c r="AF528" s="12">
        <v>6.149</v>
      </c>
      <c r="AG528" s="12">
        <v>2295</v>
      </c>
    </row>
    <row r="529" spans="1:33">
      <c r="A529" s="12">
        <v>261.5</v>
      </c>
      <c r="B529" s="12">
        <v>11.244999999999999</v>
      </c>
      <c r="C529" s="16">
        <v>41.7</v>
      </c>
      <c r="AE529" s="12">
        <v>265</v>
      </c>
      <c r="AF529" s="12">
        <v>6.1689999999999996</v>
      </c>
      <c r="AG529" s="12">
        <v>3403</v>
      </c>
    </row>
    <row r="530" spans="1:33">
      <c r="A530" s="12">
        <v>262</v>
      </c>
      <c r="B530" s="12">
        <v>11.275</v>
      </c>
      <c r="C530" s="16">
        <v>39.25</v>
      </c>
      <c r="AE530" s="12">
        <v>265.5</v>
      </c>
      <c r="AF530" s="12">
        <v>6.1890000000000001</v>
      </c>
      <c r="AG530" s="12">
        <v>1433</v>
      </c>
    </row>
    <row r="531" spans="1:33">
      <c r="A531" s="12">
        <v>262.5</v>
      </c>
      <c r="B531" s="12">
        <v>11.305999999999999</v>
      </c>
      <c r="C531" s="16">
        <v>40.799999999999997</v>
      </c>
      <c r="AE531" s="12">
        <v>266</v>
      </c>
      <c r="AF531" s="12">
        <v>6.2080000000000002</v>
      </c>
      <c r="AG531" s="12">
        <v>1578</v>
      </c>
    </row>
    <row r="532" spans="1:33">
      <c r="A532" s="12">
        <v>263</v>
      </c>
      <c r="B532" s="12">
        <v>11.337</v>
      </c>
      <c r="C532" s="16">
        <v>45.15</v>
      </c>
      <c r="AE532" s="12">
        <v>266.5</v>
      </c>
      <c r="AF532" s="12">
        <v>6.2279999999999998</v>
      </c>
      <c r="AG532" s="12">
        <v>1972</v>
      </c>
    </row>
    <row r="533" spans="1:33">
      <c r="A533" s="12">
        <v>263.5</v>
      </c>
      <c r="B533" s="12">
        <v>11.367000000000001</v>
      </c>
      <c r="C533" s="16">
        <v>50.7</v>
      </c>
      <c r="AE533" s="12">
        <v>267</v>
      </c>
      <c r="AF533" s="12">
        <v>6.2480000000000002</v>
      </c>
      <c r="AG533" s="12">
        <v>1547</v>
      </c>
    </row>
    <row r="534" spans="1:33">
      <c r="A534" s="12">
        <v>264</v>
      </c>
      <c r="B534" s="12">
        <v>11.398</v>
      </c>
      <c r="C534" s="16">
        <v>57.05</v>
      </c>
      <c r="AE534" s="12">
        <v>267.5</v>
      </c>
      <c r="AF534" s="12">
        <v>6.2670000000000003</v>
      </c>
      <c r="AG534" s="12">
        <v>1236</v>
      </c>
    </row>
    <row r="535" spans="1:33">
      <c r="A535" s="12">
        <v>264.5</v>
      </c>
      <c r="B535" s="12">
        <v>11.429</v>
      </c>
      <c r="C535" s="16">
        <v>68.3</v>
      </c>
      <c r="AE535" s="12">
        <v>268</v>
      </c>
      <c r="AF535" s="12">
        <v>6.2869999999999999</v>
      </c>
      <c r="AG535" s="12">
        <v>1583</v>
      </c>
    </row>
    <row r="536" spans="1:33">
      <c r="A536" s="12">
        <v>265</v>
      </c>
      <c r="B536" s="12">
        <v>11.459</v>
      </c>
      <c r="C536" s="16">
        <v>52.5</v>
      </c>
      <c r="AE536" s="12">
        <v>268.5</v>
      </c>
      <c r="AF536" s="12">
        <v>6.3070000000000004</v>
      </c>
      <c r="AG536" s="12">
        <v>1922</v>
      </c>
    </row>
    <row r="537" spans="1:33">
      <c r="AE537" s="12">
        <v>269</v>
      </c>
      <c r="AF537" s="12">
        <v>6.327</v>
      </c>
      <c r="AG537" s="12">
        <v>2411</v>
      </c>
    </row>
    <row r="538" spans="1:33">
      <c r="AE538" s="12">
        <v>269.5</v>
      </c>
      <c r="AF538" s="12">
        <v>6.3470000000000004</v>
      </c>
      <c r="AG538" s="12">
        <v>1941</v>
      </c>
    </row>
    <row r="539" spans="1:33">
      <c r="AE539" s="12">
        <v>270</v>
      </c>
      <c r="AF539" s="12">
        <v>6.367</v>
      </c>
      <c r="AG539" s="12">
        <v>1407</v>
      </c>
    </row>
    <row r="540" spans="1:33">
      <c r="AE540" s="12">
        <v>270.5</v>
      </c>
      <c r="AF540" s="12">
        <v>6.3869999999999996</v>
      </c>
      <c r="AG540" s="12">
        <v>1059</v>
      </c>
    </row>
    <row r="541" spans="1:33">
      <c r="AE541" s="12">
        <v>271</v>
      </c>
      <c r="AF541" s="12">
        <v>6.4080000000000004</v>
      </c>
      <c r="AG541" s="12">
        <v>1072</v>
      </c>
    </row>
    <row r="542" spans="1:33">
      <c r="AE542" s="12">
        <v>271.5</v>
      </c>
      <c r="AF542" s="12">
        <v>6.4279999999999999</v>
      </c>
      <c r="AG542" s="12">
        <v>1331</v>
      </c>
    </row>
    <row r="543" spans="1:33">
      <c r="AE543" s="12">
        <v>272</v>
      </c>
      <c r="AF543" s="12">
        <v>6.4480000000000004</v>
      </c>
      <c r="AG543" s="12">
        <v>1562</v>
      </c>
    </row>
    <row r="544" spans="1:33">
      <c r="AE544" s="12">
        <v>272.5</v>
      </c>
      <c r="AF544" s="12">
        <v>6.468</v>
      </c>
      <c r="AG544" s="12">
        <v>1870</v>
      </c>
    </row>
    <row r="545" spans="31:33">
      <c r="AE545" s="12">
        <v>273</v>
      </c>
      <c r="AF545" s="12">
        <v>6.4889999999999999</v>
      </c>
      <c r="AG545" s="12">
        <v>2029</v>
      </c>
    </row>
    <row r="546" spans="31:33">
      <c r="AE546" s="12">
        <v>273.5</v>
      </c>
      <c r="AF546" s="12">
        <v>6.5090000000000003</v>
      </c>
      <c r="AG546" s="12">
        <v>1815</v>
      </c>
    </row>
    <row r="547" spans="31:33">
      <c r="AE547" s="12">
        <v>274</v>
      </c>
      <c r="AF547" s="12">
        <v>6.53</v>
      </c>
      <c r="AG547" s="12">
        <v>2639</v>
      </c>
    </row>
    <row r="548" spans="31:33">
      <c r="AE548" s="12">
        <v>274.5</v>
      </c>
      <c r="AF548" s="12">
        <v>6.55</v>
      </c>
      <c r="AG548" s="12">
        <v>2357</v>
      </c>
    </row>
    <row r="549" spans="31:33">
      <c r="AE549" s="12">
        <v>275</v>
      </c>
      <c r="AF549" s="12">
        <v>6.5709999999999997</v>
      </c>
      <c r="AG549" s="12">
        <v>2441</v>
      </c>
    </row>
    <row r="550" spans="31:33">
      <c r="AE550" s="12">
        <v>275.5</v>
      </c>
      <c r="AF550" s="12">
        <v>6.5919999999999996</v>
      </c>
      <c r="AG550" s="12">
        <v>3267</v>
      </c>
    </row>
    <row r="551" spans="31:33">
      <c r="AE551" s="12">
        <v>276</v>
      </c>
      <c r="AF551" s="12">
        <v>6.6120000000000001</v>
      </c>
      <c r="AG551" s="12">
        <v>2992</v>
      </c>
    </row>
    <row r="552" spans="31:33">
      <c r="AE552" s="12">
        <v>276.5</v>
      </c>
      <c r="AF552" s="12">
        <v>6.633</v>
      </c>
      <c r="AG552" s="12">
        <v>2117</v>
      </c>
    </row>
    <row r="553" spans="31:33">
      <c r="AE553" s="12">
        <v>277</v>
      </c>
      <c r="AF553" s="12">
        <v>6.6539999999999999</v>
      </c>
      <c r="AG553" s="12">
        <v>1383</v>
      </c>
    </row>
    <row r="554" spans="31:33">
      <c r="AE554" s="12">
        <v>277.5</v>
      </c>
      <c r="AF554" s="12">
        <v>6.6749999999999998</v>
      </c>
      <c r="AG554" s="12">
        <v>1734</v>
      </c>
    </row>
    <row r="555" spans="31:33">
      <c r="AE555" s="12">
        <v>278</v>
      </c>
      <c r="AF555" s="12">
        <v>6.6959999999999997</v>
      </c>
      <c r="AG555" s="12">
        <v>1356</v>
      </c>
    </row>
    <row r="556" spans="31:33">
      <c r="AE556" s="12">
        <v>278.5</v>
      </c>
      <c r="AF556" s="12">
        <v>6.7169999999999996</v>
      </c>
      <c r="AG556" s="12">
        <v>1629</v>
      </c>
    </row>
    <row r="557" spans="31:33">
      <c r="AE557" s="12">
        <v>279</v>
      </c>
      <c r="AF557" s="12">
        <v>6.7380000000000004</v>
      </c>
      <c r="AG557" s="12">
        <v>1671</v>
      </c>
    </row>
    <row r="558" spans="31:33">
      <c r="AE558" s="12">
        <v>279.5</v>
      </c>
      <c r="AF558" s="12">
        <v>6.7590000000000003</v>
      </c>
      <c r="AG558" s="12">
        <v>2414</v>
      </c>
    </row>
    <row r="559" spans="31:33">
      <c r="AE559" s="12">
        <v>280</v>
      </c>
      <c r="AF559" s="12">
        <v>6.78</v>
      </c>
      <c r="AG559" s="12">
        <v>3555</v>
      </c>
    </row>
    <row r="560" spans="31:33">
      <c r="AE560" s="12">
        <v>282</v>
      </c>
      <c r="AF560" s="12">
        <v>6.8650000000000002</v>
      </c>
      <c r="AG560" s="12">
        <v>1835</v>
      </c>
    </row>
    <row r="561" spans="31:33">
      <c r="AE561" s="12">
        <v>282.5</v>
      </c>
      <c r="AF561" s="12">
        <v>6.8860000000000001</v>
      </c>
      <c r="AG561" s="12">
        <v>1353</v>
      </c>
    </row>
    <row r="562" spans="31:33">
      <c r="AE562" s="12">
        <v>283</v>
      </c>
      <c r="AF562" s="12">
        <v>6.907</v>
      </c>
      <c r="AG562" s="12">
        <v>1581</v>
      </c>
    </row>
    <row r="563" spans="31:33">
      <c r="AE563" s="12">
        <v>283.5</v>
      </c>
      <c r="AF563" s="12">
        <v>6.9290000000000003</v>
      </c>
      <c r="AG563" s="12">
        <v>1601</v>
      </c>
    </row>
    <row r="564" spans="31:33">
      <c r="AE564" s="12">
        <v>284</v>
      </c>
      <c r="AF564" s="12">
        <v>6.95</v>
      </c>
      <c r="AG564" s="12">
        <v>1944</v>
      </c>
    </row>
    <row r="565" spans="31:33">
      <c r="AE565" s="12">
        <v>284.5</v>
      </c>
      <c r="AF565" s="12">
        <v>6.9720000000000004</v>
      </c>
      <c r="AG565" s="12">
        <v>1949</v>
      </c>
    </row>
    <row r="566" spans="31:33">
      <c r="AE566" s="12">
        <v>285</v>
      </c>
      <c r="AF566" s="12">
        <v>6.9930000000000003</v>
      </c>
      <c r="AG566" s="12">
        <v>2127</v>
      </c>
    </row>
    <row r="567" spans="31:33">
      <c r="AE567" s="12">
        <v>285.5</v>
      </c>
      <c r="AF567" s="12">
        <v>7.0149999999999997</v>
      </c>
      <c r="AG567" s="12">
        <v>1743</v>
      </c>
    </row>
    <row r="568" spans="31:33">
      <c r="AE568" s="12">
        <v>286</v>
      </c>
      <c r="AF568" s="12">
        <v>7.0369999999999999</v>
      </c>
      <c r="AG568" s="12">
        <v>1786</v>
      </c>
    </row>
    <row r="569" spans="31:33">
      <c r="AE569" s="12">
        <v>286.5</v>
      </c>
      <c r="AF569" s="12">
        <v>7.0579999999999998</v>
      </c>
      <c r="AG569" s="12">
        <v>2148</v>
      </c>
    </row>
    <row r="570" spans="31:33">
      <c r="AE570" s="12">
        <v>287</v>
      </c>
      <c r="AF570" s="12">
        <v>7.08</v>
      </c>
      <c r="AG570" s="12">
        <v>1590</v>
      </c>
    </row>
    <row r="571" spans="31:33">
      <c r="AE571" s="12">
        <v>287.5</v>
      </c>
      <c r="AF571" s="12">
        <v>7.1020000000000003</v>
      </c>
      <c r="AG571" s="12">
        <v>1489</v>
      </c>
    </row>
    <row r="572" spans="31:33">
      <c r="AE572" s="12">
        <v>288</v>
      </c>
      <c r="AF572" s="12">
        <v>7.1239999999999997</v>
      </c>
      <c r="AG572" s="12">
        <v>1581</v>
      </c>
    </row>
    <row r="573" spans="31:33">
      <c r="AE573" s="12">
        <v>288.5</v>
      </c>
      <c r="AF573" s="12">
        <v>7.1459999999999999</v>
      </c>
      <c r="AG573" s="12">
        <v>1594</v>
      </c>
    </row>
    <row r="574" spans="31:33">
      <c r="AE574" s="12">
        <v>289</v>
      </c>
      <c r="AF574" s="12">
        <v>7.1669999999999998</v>
      </c>
      <c r="AG574" s="12">
        <v>1238</v>
      </c>
    </row>
    <row r="575" spans="31:33">
      <c r="AE575" s="12">
        <v>289.5</v>
      </c>
      <c r="AF575" s="12">
        <v>7.1890000000000001</v>
      </c>
      <c r="AG575" s="12">
        <v>1253</v>
      </c>
    </row>
    <row r="576" spans="31:33">
      <c r="AE576" s="12">
        <v>290</v>
      </c>
      <c r="AF576" s="12">
        <v>7.2110000000000003</v>
      </c>
      <c r="AG576" s="12">
        <v>1213</v>
      </c>
    </row>
    <row r="577" spans="31:33">
      <c r="AE577" s="12">
        <v>290.5</v>
      </c>
      <c r="AF577" s="12">
        <v>7.234</v>
      </c>
      <c r="AG577" s="12">
        <v>966</v>
      </c>
    </row>
    <row r="578" spans="31:33">
      <c r="AE578" s="12">
        <v>291</v>
      </c>
      <c r="AF578" s="12">
        <v>7.2560000000000002</v>
      </c>
      <c r="AG578" s="12">
        <v>1245</v>
      </c>
    </row>
    <row r="579" spans="31:33">
      <c r="AE579" s="12">
        <v>291.5</v>
      </c>
      <c r="AF579" s="12">
        <v>7.2779999999999996</v>
      </c>
      <c r="AG579" s="12">
        <v>1075</v>
      </c>
    </row>
    <row r="580" spans="31:33">
      <c r="AE580" s="12">
        <v>292</v>
      </c>
      <c r="AF580" s="12">
        <v>7.3</v>
      </c>
      <c r="AG580" s="12">
        <v>1178</v>
      </c>
    </row>
    <row r="581" spans="31:33">
      <c r="AE581" s="12">
        <v>292.5</v>
      </c>
      <c r="AF581" s="12">
        <v>7.3220000000000001</v>
      </c>
      <c r="AG581" s="12">
        <v>1347</v>
      </c>
    </row>
    <row r="582" spans="31:33">
      <c r="AE582" s="12">
        <v>293</v>
      </c>
      <c r="AF582" s="12">
        <v>7.3440000000000003</v>
      </c>
      <c r="AG582" s="12">
        <v>1735</v>
      </c>
    </row>
    <row r="583" spans="31:33">
      <c r="AE583" s="12">
        <v>293.5</v>
      </c>
      <c r="AF583" s="12">
        <v>7.367</v>
      </c>
      <c r="AG583" s="12">
        <v>2841</v>
      </c>
    </row>
    <row r="584" spans="31:33">
      <c r="AE584" s="12">
        <v>294</v>
      </c>
      <c r="AF584" s="12">
        <v>7.3890000000000002</v>
      </c>
      <c r="AG584" s="12">
        <v>1899</v>
      </c>
    </row>
    <row r="585" spans="31:33">
      <c r="AE585" s="12">
        <v>294.5</v>
      </c>
      <c r="AF585" s="12">
        <v>7.4109999999999996</v>
      </c>
      <c r="AG585" s="12">
        <v>1744</v>
      </c>
    </row>
    <row r="586" spans="31:33">
      <c r="AE586" s="12">
        <v>295</v>
      </c>
      <c r="AF586" s="12">
        <v>7.4340000000000002</v>
      </c>
      <c r="AG586" s="12">
        <v>1320</v>
      </c>
    </row>
    <row r="587" spans="31:33">
      <c r="AE587" s="12">
        <v>295.5</v>
      </c>
      <c r="AF587" s="12">
        <v>7.4560000000000004</v>
      </c>
      <c r="AG587" s="12">
        <v>1424</v>
      </c>
    </row>
    <row r="588" spans="31:33">
      <c r="AE588" s="12">
        <v>296</v>
      </c>
      <c r="AF588" s="12">
        <v>7.4790000000000001</v>
      </c>
      <c r="AG588" s="12">
        <v>1335</v>
      </c>
    </row>
    <row r="589" spans="31:33">
      <c r="AE589" s="12">
        <v>296.5</v>
      </c>
      <c r="AF589" s="12">
        <v>7.5010000000000003</v>
      </c>
      <c r="AG589" s="12">
        <v>1549</v>
      </c>
    </row>
    <row r="590" spans="31:33">
      <c r="AE590" s="12">
        <v>297</v>
      </c>
      <c r="AF590" s="12">
        <v>7.524</v>
      </c>
      <c r="AG590" s="12">
        <v>2983</v>
      </c>
    </row>
    <row r="591" spans="31:33">
      <c r="AE591" s="12">
        <v>297.5</v>
      </c>
      <c r="AF591" s="12">
        <v>7.5469999999999997</v>
      </c>
      <c r="AG591" s="12">
        <v>2465</v>
      </c>
    </row>
    <row r="592" spans="31:33">
      <c r="AE592" s="12">
        <v>298</v>
      </c>
      <c r="AF592" s="12">
        <v>7.569</v>
      </c>
      <c r="AG592" s="12">
        <v>1400</v>
      </c>
    </row>
    <row r="593" spans="31:33">
      <c r="AE593" s="12">
        <v>298.5</v>
      </c>
      <c r="AF593" s="12">
        <v>7.5919999999999996</v>
      </c>
      <c r="AG593" s="12">
        <v>1395</v>
      </c>
    </row>
    <row r="594" spans="31:33">
      <c r="AE594" s="12">
        <v>299</v>
      </c>
      <c r="AF594" s="12">
        <v>7.6150000000000002</v>
      </c>
      <c r="AG594" s="12">
        <v>2506</v>
      </c>
    </row>
    <row r="595" spans="31:33">
      <c r="AE595" s="12">
        <v>299.5</v>
      </c>
      <c r="AF595" s="12">
        <v>7.6369999999999996</v>
      </c>
      <c r="AG595" s="12">
        <v>2787</v>
      </c>
    </row>
    <row r="596" spans="31:33">
      <c r="AE596" s="12">
        <v>300</v>
      </c>
      <c r="AF596" s="12">
        <v>7.66</v>
      </c>
      <c r="AG596" s="12">
        <v>3897</v>
      </c>
    </row>
    <row r="597" spans="31:33">
      <c r="AE597" s="12">
        <v>300.5</v>
      </c>
      <c r="AF597" s="12">
        <v>7.6829999999999998</v>
      </c>
      <c r="AG597" s="12">
        <v>1515</v>
      </c>
    </row>
    <row r="598" spans="31:33">
      <c r="AE598" s="12">
        <v>301</v>
      </c>
      <c r="AF598" s="12">
        <v>7.7060000000000004</v>
      </c>
      <c r="AG598" s="12">
        <v>2757</v>
      </c>
    </row>
    <row r="599" spans="31:33">
      <c r="AE599" s="12">
        <v>301.5</v>
      </c>
      <c r="AF599" s="12">
        <v>7.7279999999999998</v>
      </c>
      <c r="AG599" s="12">
        <v>985</v>
      </c>
    </row>
    <row r="600" spans="31:33">
      <c r="AE600" s="12">
        <v>302</v>
      </c>
      <c r="AF600" s="12">
        <v>7.7510000000000003</v>
      </c>
      <c r="AG600" s="12">
        <v>1733</v>
      </c>
    </row>
    <row r="601" spans="31:33">
      <c r="AE601" s="12">
        <v>302.5</v>
      </c>
      <c r="AF601" s="12">
        <v>7.774</v>
      </c>
      <c r="AG601" s="12">
        <v>1462</v>
      </c>
    </row>
    <row r="602" spans="31:33">
      <c r="AE602" s="12">
        <v>303</v>
      </c>
      <c r="AF602" s="12">
        <v>7.7969999999999997</v>
      </c>
      <c r="AG602" s="12">
        <v>1183</v>
      </c>
    </row>
    <row r="603" spans="31:33">
      <c r="AE603" s="12">
        <v>303.5</v>
      </c>
      <c r="AF603" s="12">
        <v>7.82</v>
      </c>
      <c r="AG603" s="12">
        <v>1473</v>
      </c>
    </row>
    <row r="604" spans="31:33">
      <c r="AE604" s="12">
        <v>304</v>
      </c>
      <c r="AF604" s="12">
        <v>7.843</v>
      </c>
      <c r="AG604" s="12">
        <v>1983</v>
      </c>
    </row>
    <row r="605" spans="31:33">
      <c r="AE605" s="12">
        <v>304.5</v>
      </c>
      <c r="AF605" s="12">
        <v>7.8659999999999997</v>
      </c>
      <c r="AG605" s="12">
        <v>1796</v>
      </c>
    </row>
    <row r="606" spans="31:33">
      <c r="AE606" s="12">
        <v>305</v>
      </c>
      <c r="AF606" s="12">
        <v>7.8890000000000002</v>
      </c>
      <c r="AG606" s="12">
        <v>1163</v>
      </c>
    </row>
    <row r="607" spans="31:33">
      <c r="AE607" s="12">
        <v>305.5</v>
      </c>
      <c r="AF607" s="12">
        <v>7.9119999999999999</v>
      </c>
      <c r="AG607" s="12">
        <v>1420</v>
      </c>
    </row>
    <row r="608" spans="31:33">
      <c r="AE608" s="12">
        <v>306</v>
      </c>
      <c r="AF608" s="12">
        <v>7.9349999999999996</v>
      </c>
      <c r="AG608" s="12">
        <v>1293</v>
      </c>
    </row>
    <row r="609" spans="31:33">
      <c r="AE609" s="12">
        <v>306.5</v>
      </c>
      <c r="AF609" s="12">
        <v>7.9589999999999996</v>
      </c>
      <c r="AG609" s="12">
        <v>1688</v>
      </c>
    </row>
    <row r="610" spans="31:33">
      <c r="AE610" s="12">
        <v>307</v>
      </c>
      <c r="AF610" s="12">
        <v>7.9820000000000002</v>
      </c>
      <c r="AG610" s="12">
        <v>3850</v>
      </c>
    </row>
    <row r="611" spans="31:33">
      <c r="AE611" s="12">
        <v>307.5</v>
      </c>
      <c r="AF611" s="12">
        <v>8.0050000000000008</v>
      </c>
      <c r="AG611" s="12">
        <v>1061</v>
      </c>
    </row>
    <row r="612" spans="31:33">
      <c r="AE612" s="12">
        <v>308</v>
      </c>
      <c r="AF612" s="12">
        <v>8.0280000000000005</v>
      </c>
      <c r="AG612" s="12">
        <v>947</v>
      </c>
    </row>
    <row r="613" spans="31:33">
      <c r="AE613" s="12">
        <v>308.5</v>
      </c>
      <c r="AF613" s="12">
        <v>8.0510000000000002</v>
      </c>
      <c r="AG613" s="12">
        <v>1077</v>
      </c>
    </row>
    <row r="614" spans="31:33">
      <c r="AE614" s="12">
        <v>309</v>
      </c>
      <c r="AF614" s="12">
        <v>8.0749999999999993</v>
      </c>
      <c r="AG614" s="12">
        <v>1519</v>
      </c>
    </row>
    <row r="615" spans="31:33">
      <c r="AE615" s="12">
        <v>309.5</v>
      </c>
      <c r="AF615" s="12">
        <v>8.0980000000000008</v>
      </c>
      <c r="AG615" s="12">
        <v>1531</v>
      </c>
    </row>
    <row r="616" spans="31:33">
      <c r="AE616" s="12">
        <v>310</v>
      </c>
      <c r="AF616" s="12">
        <v>8.1210000000000004</v>
      </c>
      <c r="AG616" s="12">
        <v>3152</v>
      </c>
    </row>
    <row r="617" spans="31:33">
      <c r="AE617" s="12">
        <v>310.5</v>
      </c>
      <c r="AF617" s="12">
        <v>8.1449999999999996</v>
      </c>
      <c r="AG617" s="12">
        <v>2106</v>
      </c>
    </row>
    <row r="618" spans="31:33">
      <c r="AE618" s="12">
        <v>311</v>
      </c>
      <c r="AF618" s="12">
        <v>8.1679999999999993</v>
      </c>
      <c r="AG618" s="12">
        <v>2024</v>
      </c>
    </row>
    <row r="619" spans="31:33">
      <c r="AE619" s="12">
        <v>311.5</v>
      </c>
      <c r="AF619" s="12">
        <v>8.1910000000000007</v>
      </c>
      <c r="AG619" s="12">
        <v>1387</v>
      </c>
    </row>
    <row r="620" spans="31:33">
      <c r="AE620" s="12">
        <v>312</v>
      </c>
      <c r="AF620" s="12">
        <v>8.2149999999999999</v>
      </c>
      <c r="AG620" s="12">
        <v>1208</v>
      </c>
    </row>
    <row r="621" spans="31:33">
      <c r="AE621" s="12">
        <v>312.5</v>
      </c>
      <c r="AF621" s="12">
        <v>8.2379999999999995</v>
      </c>
      <c r="AG621" s="12">
        <v>1303</v>
      </c>
    </row>
    <row r="622" spans="31:33">
      <c r="AE622" s="12">
        <v>313</v>
      </c>
      <c r="AF622" s="12">
        <v>8.2609999999999992</v>
      </c>
      <c r="AG622" s="12">
        <v>2424</v>
      </c>
    </row>
    <row r="623" spans="31:33">
      <c r="AE623" s="12">
        <v>313.5</v>
      </c>
      <c r="AF623" s="12">
        <v>8.2850000000000001</v>
      </c>
      <c r="AG623" s="12">
        <v>2204</v>
      </c>
    </row>
    <row r="624" spans="31:33">
      <c r="AE624" s="12">
        <v>314</v>
      </c>
      <c r="AF624" s="12">
        <v>8.3079999999999998</v>
      </c>
      <c r="AG624" s="12">
        <v>2064</v>
      </c>
    </row>
    <row r="625" spans="31:33">
      <c r="AE625" s="12">
        <v>314.5</v>
      </c>
      <c r="AF625" s="12">
        <v>8.3320000000000007</v>
      </c>
      <c r="AG625" s="12">
        <v>2053</v>
      </c>
    </row>
    <row r="626" spans="31:33">
      <c r="AE626" s="12">
        <v>315</v>
      </c>
      <c r="AF626" s="12">
        <v>8.3550000000000004</v>
      </c>
      <c r="AG626" s="12">
        <v>1509</v>
      </c>
    </row>
    <row r="627" spans="31:33">
      <c r="AE627" s="12">
        <v>315.5</v>
      </c>
      <c r="AF627" s="12">
        <v>8.3789999999999996</v>
      </c>
      <c r="AG627" s="12">
        <v>1310</v>
      </c>
    </row>
    <row r="628" spans="31:33">
      <c r="AE628" s="12">
        <v>316</v>
      </c>
      <c r="AF628" s="12">
        <v>8.4019999999999992</v>
      </c>
      <c r="AG628" s="12">
        <v>1321</v>
      </c>
    </row>
    <row r="629" spans="31:33">
      <c r="AE629" s="12">
        <v>316.5</v>
      </c>
      <c r="AF629" s="12">
        <v>8.4260000000000002</v>
      </c>
      <c r="AG629" s="12">
        <v>1037</v>
      </c>
    </row>
    <row r="630" spans="31:33">
      <c r="AE630" s="12">
        <v>317</v>
      </c>
      <c r="AF630" s="12">
        <v>8.4489999999999998</v>
      </c>
      <c r="AG630" s="12">
        <v>1313</v>
      </c>
    </row>
    <row r="631" spans="31:33">
      <c r="AE631" s="12">
        <v>317.5</v>
      </c>
      <c r="AF631" s="12">
        <v>8.4730000000000008</v>
      </c>
      <c r="AG631" s="12">
        <v>1074</v>
      </c>
    </row>
    <row r="632" spans="31:33">
      <c r="AE632" s="12">
        <v>318</v>
      </c>
      <c r="AF632" s="12">
        <v>8.4969999999999999</v>
      </c>
      <c r="AG632" s="12">
        <v>1528</v>
      </c>
    </row>
    <row r="633" spans="31:33">
      <c r="AE633" s="12">
        <v>318.5</v>
      </c>
      <c r="AF633" s="12">
        <v>8.52</v>
      </c>
      <c r="AG633" s="12">
        <v>907</v>
      </c>
    </row>
    <row r="634" spans="31:33">
      <c r="AE634" s="12">
        <v>319.5</v>
      </c>
      <c r="AF634" s="12">
        <v>8.5679999999999996</v>
      </c>
      <c r="AG634" s="12">
        <v>1043</v>
      </c>
    </row>
    <row r="635" spans="31:33">
      <c r="AE635" s="12">
        <v>320</v>
      </c>
      <c r="AF635" s="12">
        <v>8.5909999999999993</v>
      </c>
      <c r="AG635" s="12">
        <v>950</v>
      </c>
    </row>
    <row r="636" spans="31:33">
      <c r="AE636" s="12">
        <v>320.5</v>
      </c>
      <c r="AF636" s="12">
        <v>8.6150000000000002</v>
      </c>
      <c r="AG636" s="12">
        <v>1832</v>
      </c>
    </row>
    <row r="637" spans="31:33">
      <c r="AE637" s="12">
        <v>321</v>
      </c>
      <c r="AF637" s="12">
        <v>8.6379999999999999</v>
      </c>
      <c r="AG637" s="12">
        <v>1511</v>
      </c>
    </row>
    <row r="638" spans="31:33">
      <c r="AE638" s="12">
        <v>321.5</v>
      </c>
      <c r="AF638" s="12">
        <v>8.6620000000000008</v>
      </c>
      <c r="AG638" s="12">
        <v>937</v>
      </c>
    </row>
    <row r="639" spans="31:33">
      <c r="AE639" s="12">
        <v>322</v>
      </c>
      <c r="AF639" s="12">
        <v>8.6859999999999999</v>
      </c>
      <c r="AG639" s="12">
        <v>838</v>
      </c>
    </row>
    <row r="640" spans="31:33">
      <c r="AE640" s="12">
        <v>322.5</v>
      </c>
      <c r="AF640" s="12">
        <v>8.7100000000000009</v>
      </c>
      <c r="AG640" s="12">
        <v>1113</v>
      </c>
    </row>
    <row r="641" spans="31:33">
      <c r="AE641" s="12">
        <v>323</v>
      </c>
      <c r="AF641" s="12">
        <v>8.7330000000000005</v>
      </c>
      <c r="AG641" s="12">
        <v>1544</v>
      </c>
    </row>
    <row r="642" spans="31:33">
      <c r="AE642" s="12">
        <v>323.5</v>
      </c>
      <c r="AF642" s="12">
        <v>8.7569999999999997</v>
      </c>
      <c r="AG642" s="12">
        <v>2242</v>
      </c>
    </row>
    <row r="643" spans="31:33">
      <c r="AE643" s="12">
        <v>324</v>
      </c>
      <c r="AF643" s="12">
        <v>8.7810000000000006</v>
      </c>
      <c r="AG643" s="12">
        <v>1597</v>
      </c>
    </row>
    <row r="644" spans="31:33">
      <c r="AE644" s="12">
        <v>324.5</v>
      </c>
      <c r="AF644" s="12">
        <v>8.8040000000000003</v>
      </c>
      <c r="AG644" s="12">
        <v>1219</v>
      </c>
    </row>
    <row r="645" spans="31:33">
      <c r="AE645" s="12">
        <v>325</v>
      </c>
      <c r="AF645" s="12">
        <v>8.8279999999999994</v>
      </c>
      <c r="AG645" s="12">
        <v>1090</v>
      </c>
    </row>
    <row r="646" spans="31:33">
      <c r="AE646" s="12">
        <v>325.5</v>
      </c>
      <c r="AF646" s="12">
        <v>8.8520000000000003</v>
      </c>
      <c r="AG646" s="12">
        <v>954</v>
      </c>
    </row>
    <row r="647" spans="31:33">
      <c r="AE647" s="12">
        <v>326</v>
      </c>
      <c r="AF647" s="12">
        <v>8.8759999999999994</v>
      </c>
      <c r="AG647" s="12">
        <v>1216</v>
      </c>
    </row>
    <row r="648" spans="31:33">
      <c r="AE648" s="12">
        <v>326.5</v>
      </c>
      <c r="AF648" s="12">
        <v>8.8989999999999991</v>
      </c>
      <c r="AG648" s="12">
        <v>1789</v>
      </c>
    </row>
    <row r="649" spans="31:33">
      <c r="AE649" s="12">
        <v>327</v>
      </c>
      <c r="AF649" s="12">
        <v>8.923</v>
      </c>
      <c r="AG649" s="12">
        <v>2310</v>
      </c>
    </row>
    <row r="650" spans="31:33">
      <c r="AE650" s="12">
        <v>327.5</v>
      </c>
      <c r="AF650" s="12">
        <v>8.9469999999999992</v>
      </c>
      <c r="AG650" s="12">
        <v>970</v>
      </c>
    </row>
    <row r="651" spans="31:33">
      <c r="AE651" s="12">
        <v>328</v>
      </c>
      <c r="AF651" s="12">
        <v>8.9710000000000001</v>
      </c>
      <c r="AG651" s="12">
        <v>843</v>
      </c>
    </row>
    <row r="652" spans="31:33">
      <c r="AE652" s="12">
        <v>328.5</v>
      </c>
      <c r="AF652" s="12">
        <v>8.9939999999999998</v>
      </c>
      <c r="AG652" s="12">
        <v>833</v>
      </c>
    </row>
    <row r="653" spans="31:33">
      <c r="AE653" s="12">
        <v>329</v>
      </c>
      <c r="AF653" s="12">
        <v>9.0180000000000007</v>
      </c>
      <c r="AG653" s="12">
        <v>858</v>
      </c>
    </row>
    <row r="654" spans="31:33">
      <c r="AE654" s="12">
        <v>329.5</v>
      </c>
      <c r="AF654" s="12">
        <v>9.0419999999999998</v>
      </c>
      <c r="AG654" s="12">
        <v>929</v>
      </c>
    </row>
    <row r="655" spans="31:33">
      <c r="AE655" s="12">
        <v>330</v>
      </c>
      <c r="AF655" s="12">
        <v>9.0660000000000007</v>
      </c>
      <c r="AG655" s="12">
        <v>686</v>
      </c>
    </row>
    <row r="656" spans="31:33">
      <c r="AE656" s="12">
        <v>330.5</v>
      </c>
      <c r="AF656" s="12">
        <v>9.09</v>
      </c>
      <c r="AG656" s="12">
        <v>677</v>
      </c>
    </row>
    <row r="657" spans="31:33">
      <c r="AE657" s="12">
        <v>331</v>
      </c>
      <c r="AF657" s="12">
        <v>9.1129999999999995</v>
      </c>
      <c r="AG657" s="12">
        <v>705</v>
      </c>
    </row>
    <row r="658" spans="31:33">
      <c r="AE658" s="12">
        <v>331.5</v>
      </c>
      <c r="AF658" s="12">
        <v>9.1370000000000005</v>
      </c>
      <c r="AG658" s="12">
        <v>803</v>
      </c>
    </row>
    <row r="659" spans="31:33">
      <c r="AE659" s="12">
        <v>332</v>
      </c>
      <c r="AF659" s="12">
        <v>9.1609999999999996</v>
      </c>
      <c r="AG659" s="12">
        <v>781</v>
      </c>
    </row>
    <row r="660" spans="31:33">
      <c r="AE660" s="12">
        <v>332.5</v>
      </c>
      <c r="AF660" s="12">
        <v>9.1850000000000005</v>
      </c>
      <c r="AG660" s="12">
        <v>972</v>
      </c>
    </row>
    <row r="661" spans="31:33">
      <c r="AE661" s="12">
        <v>333</v>
      </c>
      <c r="AF661" s="12">
        <v>9.2089999999999996</v>
      </c>
      <c r="AG661" s="12">
        <v>666</v>
      </c>
    </row>
    <row r="662" spans="31:33">
      <c r="AE662" s="12">
        <v>333.5</v>
      </c>
      <c r="AF662" s="12">
        <v>9.2330000000000005</v>
      </c>
      <c r="AG662" s="12">
        <v>675</v>
      </c>
    </row>
    <row r="663" spans="31:33">
      <c r="AE663" s="12">
        <v>334</v>
      </c>
      <c r="AF663" s="12">
        <v>9.2560000000000002</v>
      </c>
      <c r="AG663" s="12">
        <v>827</v>
      </c>
    </row>
    <row r="664" spans="31:33">
      <c r="AE664" s="12">
        <v>334.5</v>
      </c>
      <c r="AF664" s="12">
        <v>9.2799999999999994</v>
      </c>
      <c r="AG664" s="12">
        <v>1093</v>
      </c>
    </row>
    <row r="665" spans="31:33">
      <c r="AE665" s="12">
        <v>335</v>
      </c>
      <c r="AF665" s="12">
        <v>9.3040000000000003</v>
      </c>
      <c r="AG665" s="12">
        <v>1931</v>
      </c>
    </row>
    <row r="666" spans="31:33">
      <c r="AE666" s="12">
        <v>335.5</v>
      </c>
      <c r="AF666" s="12">
        <v>9.3279999999999994</v>
      </c>
      <c r="AG666" s="12">
        <v>2660</v>
      </c>
    </row>
    <row r="667" spans="31:33">
      <c r="AE667" s="12">
        <v>336</v>
      </c>
      <c r="AF667" s="12">
        <v>9.3520000000000003</v>
      </c>
      <c r="AG667" s="12">
        <v>2183</v>
      </c>
    </row>
    <row r="668" spans="31:33">
      <c r="AE668" s="12">
        <v>336.5</v>
      </c>
      <c r="AF668" s="12">
        <v>9.375</v>
      </c>
      <c r="AG668" s="12">
        <v>1637</v>
      </c>
    </row>
    <row r="669" spans="31:33">
      <c r="AE669" s="12">
        <v>337</v>
      </c>
      <c r="AF669" s="12">
        <v>9.3989999999999991</v>
      </c>
      <c r="AG669" s="12">
        <v>997</v>
      </c>
    </row>
    <row r="670" spans="31:33">
      <c r="AE670" s="12">
        <v>337.5</v>
      </c>
      <c r="AF670" s="12">
        <v>9.423</v>
      </c>
      <c r="AG670" s="12">
        <v>1279</v>
      </c>
    </row>
    <row r="671" spans="31:33">
      <c r="AE671" s="12">
        <v>338</v>
      </c>
      <c r="AF671" s="12">
        <v>9.4469999999999992</v>
      </c>
      <c r="AG671" s="12">
        <v>1137</v>
      </c>
    </row>
    <row r="672" spans="31:33">
      <c r="AE672" s="12">
        <v>338.5</v>
      </c>
      <c r="AF672" s="12">
        <v>9.4710000000000001</v>
      </c>
      <c r="AG672" s="12">
        <v>915</v>
      </c>
    </row>
    <row r="673" spans="31:33">
      <c r="AE673" s="12">
        <v>339</v>
      </c>
      <c r="AF673" s="12">
        <v>9.4949999999999992</v>
      </c>
      <c r="AG673" s="12">
        <v>1778</v>
      </c>
    </row>
    <row r="674" spans="31:33">
      <c r="AE674" s="12">
        <v>339.5</v>
      </c>
      <c r="AF674" s="12">
        <v>9.5180000000000007</v>
      </c>
      <c r="AG674" s="12">
        <v>2294</v>
      </c>
    </row>
    <row r="675" spans="31:33">
      <c r="AE675" s="12">
        <v>340</v>
      </c>
      <c r="AF675" s="12">
        <v>9.5419999999999998</v>
      </c>
      <c r="AG675" s="12">
        <v>1554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85" zoomScaleNormal="85" zoomScalePageLayoutView="85" workbookViewId="0">
      <selection sqref="A1:I12"/>
    </sheetView>
  </sheetViews>
  <sheetFormatPr baseColWidth="10" defaultColWidth="8.83203125" defaultRowHeight="13" x14ac:dyDescent="0"/>
  <cols>
    <col min="1" max="1" width="15.5" style="12" customWidth="1"/>
    <col min="2" max="2" width="14.5" style="12" customWidth="1"/>
    <col min="3" max="3" width="11.5" style="12" customWidth="1"/>
    <col min="4" max="4" width="13.5" style="12" customWidth="1"/>
    <col min="5" max="5" width="7.1640625" style="12" customWidth="1"/>
    <col min="6" max="6" width="14.1640625" style="12" customWidth="1"/>
    <col min="7" max="7" width="20.1640625" style="12" customWidth="1"/>
    <col min="8" max="16384" width="8.83203125" style="12"/>
  </cols>
  <sheetData>
    <row r="1" spans="1:9" ht="14">
      <c r="A1" s="4" t="s">
        <v>0</v>
      </c>
      <c r="B1" s="4" t="s">
        <v>96</v>
      </c>
      <c r="C1" s="4" t="s">
        <v>92</v>
      </c>
      <c r="D1" s="18" t="s">
        <v>93</v>
      </c>
      <c r="E1" s="18"/>
      <c r="F1" s="19" t="s">
        <v>1</v>
      </c>
      <c r="G1" s="19"/>
      <c r="H1" s="19" t="s">
        <v>2</v>
      </c>
      <c r="I1" s="19"/>
    </row>
    <row r="2" spans="1:9" ht="15" thickBot="1">
      <c r="A2" s="5" t="s">
        <v>3</v>
      </c>
      <c r="B2" s="5" t="s">
        <v>4</v>
      </c>
      <c r="C2" s="5" t="s">
        <v>91</v>
      </c>
      <c r="D2" s="5" t="s">
        <v>94</v>
      </c>
      <c r="E2" s="5" t="s">
        <v>12</v>
      </c>
      <c r="F2" s="5" t="s">
        <v>5</v>
      </c>
      <c r="G2" s="5" t="s">
        <v>6</v>
      </c>
      <c r="H2" s="5" t="s">
        <v>7</v>
      </c>
      <c r="I2" s="5" t="s">
        <v>12</v>
      </c>
    </row>
    <row r="3" spans="1:9">
      <c r="A3" s="6" t="s">
        <v>8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9</v>
      </c>
      <c r="B4" s="7">
        <v>27</v>
      </c>
      <c r="C4" s="12">
        <v>-26.02</v>
      </c>
      <c r="D4" s="20" t="s">
        <v>99</v>
      </c>
      <c r="E4" s="20" t="s">
        <v>100</v>
      </c>
      <c r="F4" s="7" t="s">
        <v>10</v>
      </c>
      <c r="G4" s="7" t="s">
        <v>11</v>
      </c>
      <c r="H4" s="7">
        <f>AVERAGE(1292,1326)</f>
        <v>1309</v>
      </c>
      <c r="I4" s="21">
        <f>STDEV(1292,1326)</f>
        <v>24.041630560342615</v>
      </c>
    </row>
    <row r="5" spans="1:9">
      <c r="A5" s="8" t="s">
        <v>13</v>
      </c>
      <c r="B5" s="22">
        <v>59</v>
      </c>
      <c r="C5" s="23" t="s">
        <v>14</v>
      </c>
      <c r="D5" s="20" t="s">
        <v>101</v>
      </c>
      <c r="E5" s="20" t="s">
        <v>102</v>
      </c>
      <c r="F5" s="22" t="s">
        <v>15</v>
      </c>
      <c r="G5" s="22" t="s">
        <v>16</v>
      </c>
      <c r="H5" s="24">
        <v>2508.5</v>
      </c>
      <c r="I5" s="24">
        <v>205.76807332528534</v>
      </c>
    </row>
    <row r="6" spans="1:9">
      <c r="A6" s="8" t="s">
        <v>17</v>
      </c>
      <c r="B6" s="22">
        <v>84</v>
      </c>
      <c r="C6" s="12">
        <v>-22.92</v>
      </c>
      <c r="D6" s="20" t="s">
        <v>103</v>
      </c>
      <c r="E6" s="20" t="s">
        <v>104</v>
      </c>
      <c r="F6" s="22" t="s">
        <v>18</v>
      </c>
      <c r="G6" s="22" t="s">
        <v>19</v>
      </c>
      <c r="H6" s="24">
        <f>AVERAGE(3394,3450)</f>
        <v>3422</v>
      </c>
      <c r="I6" s="24">
        <f>STDEV(3394,3450)</f>
        <v>39.597979746446661</v>
      </c>
    </row>
    <row r="7" spans="1:9">
      <c r="A7" s="8" t="s">
        <v>20</v>
      </c>
      <c r="B7" s="22">
        <v>123</v>
      </c>
      <c r="C7" s="12">
        <v>-26.68</v>
      </c>
      <c r="D7" s="20" t="s">
        <v>105</v>
      </c>
      <c r="E7" s="20" t="s">
        <v>104</v>
      </c>
      <c r="F7" s="22" t="s">
        <v>21</v>
      </c>
      <c r="G7" s="22" t="s">
        <v>22</v>
      </c>
      <c r="H7" s="24">
        <f>AVERAGE(4826,4852)</f>
        <v>4839</v>
      </c>
      <c r="I7" s="24">
        <f>STDEV(4826,4852)</f>
        <v>18.384776310850235</v>
      </c>
    </row>
    <row r="8" spans="1:9">
      <c r="A8" s="8" t="s">
        <v>23</v>
      </c>
      <c r="B8" s="25">
        <v>153</v>
      </c>
      <c r="C8" s="23" t="s">
        <v>14</v>
      </c>
      <c r="D8" s="20" t="s">
        <v>106</v>
      </c>
      <c r="E8" s="20" t="s">
        <v>102</v>
      </c>
      <c r="F8" s="22" t="s">
        <v>24</v>
      </c>
      <c r="G8" s="22" t="s">
        <v>25</v>
      </c>
      <c r="H8" s="24">
        <v>5821</v>
      </c>
      <c r="I8" s="24">
        <v>98.994949366116657</v>
      </c>
    </row>
    <row r="9" spans="1:9">
      <c r="A9" s="8" t="s">
        <v>26</v>
      </c>
      <c r="B9" s="25">
        <v>189</v>
      </c>
      <c r="C9" s="12">
        <v>-26.07</v>
      </c>
      <c r="D9" s="20" t="s">
        <v>107</v>
      </c>
      <c r="E9" s="20" t="s">
        <v>108</v>
      </c>
      <c r="F9" s="22" t="s">
        <v>27</v>
      </c>
      <c r="G9" s="22" t="s">
        <v>28</v>
      </c>
      <c r="H9" s="24">
        <f>AVERAGE(7166,7247)</f>
        <v>7206.5</v>
      </c>
      <c r="I9" s="24">
        <f>STDEV(7166,7247)</f>
        <v>57.27564927611035</v>
      </c>
    </row>
    <row r="10" spans="1:9">
      <c r="A10" s="8" t="s">
        <v>29</v>
      </c>
      <c r="B10" s="25">
        <v>208</v>
      </c>
      <c r="C10" s="23" t="s">
        <v>14</v>
      </c>
      <c r="D10" s="20" t="s">
        <v>109</v>
      </c>
      <c r="E10" s="20" t="s">
        <v>100</v>
      </c>
      <c r="F10" s="22" t="s">
        <v>30</v>
      </c>
      <c r="G10" s="22" t="s">
        <v>31</v>
      </c>
      <c r="H10" s="24">
        <v>7981.5</v>
      </c>
      <c r="I10" s="24">
        <v>26.16295090390226</v>
      </c>
    </row>
    <row r="11" spans="1:9">
      <c r="A11" s="8" t="s">
        <v>32</v>
      </c>
      <c r="B11" s="25">
        <v>220</v>
      </c>
      <c r="C11" s="12">
        <v>-25.79</v>
      </c>
      <c r="D11" s="20" t="s">
        <v>110</v>
      </c>
      <c r="E11" s="20" t="s">
        <v>111</v>
      </c>
      <c r="F11" s="22" t="s">
        <v>33</v>
      </c>
      <c r="G11" s="22" t="s">
        <v>34</v>
      </c>
      <c r="H11" s="24">
        <f>AVERAGE(8603,8755)</f>
        <v>8679</v>
      </c>
      <c r="I11" s="24">
        <f>STDEV(8603,8755)</f>
        <v>107.48023074035522</v>
      </c>
    </row>
    <row r="12" spans="1:9">
      <c r="A12" s="8" t="s">
        <v>35</v>
      </c>
      <c r="B12" s="26">
        <v>231.5</v>
      </c>
      <c r="C12" s="23" t="s">
        <v>14</v>
      </c>
      <c r="D12" s="20" t="s">
        <v>112</v>
      </c>
      <c r="E12" s="20" t="s">
        <v>104</v>
      </c>
      <c r="F12" s="7" t="s">
        <v>36</v>
      </c>
      <c r="G12" s="7" t="s">
        <v>37</v>
      </c>
      <c r="H12" s="21">
        <v>9464</v>
      </c>
      <c r="I12" s="21">
        <v>32.526911934581186</v>
      </c>
    </row>
    <row r="13" spans="1:9">
      <c r="A13" s="8"/>
      <c r="B13" s="27"/>
      <c r="C13" s="23"/>
      <c r="D13" s="20" t="s">
        <v>113</v>
      </c>
      <c r="E13" s="20" t="s">
        <v>113</v>
      </c>
      <c r="F13" s="7"/>
      <c r="G13" s="7"/>
      <c r="H13" s="21"/>
      <c r="I13" s="21"/>
    </row>
    <row r="14" spans="1:9">
      <c r="A14" s="9" t="s">
        <v>38</v>
      </c>
      <c r="B14" s="27"/>
      <c r="C14" s="23"/>
      <c r="D14" s="20" t="s">
        <v>113</v>
      </c>
      <c r="E14" s="20" t="s">
        <v>113</v>
      </c>
      <c r="F14" s="7"/>
      <c r="G14" s="7"/>
      <c r="H14" s="21"/>
      <c r="I14" s="21"/>
    </row>
    <row r="15" spans="1:9">
      <c r="A15" s="7" t="s">
        <v>39</v>
      </c>
      <c r="B15" s="7">
        <v>36</v>
      </c>
      <c r="C15" s="12">
        <v>-30.44</v>
      </c>
      <c r="D15" s="20" t="s">
        <v>114</v>
      </c>
      <c r="E15" s="20" t="s">
        <v>104</v>
      </c>
      <c r="F15" s="7" t="s">
        <v>40</v>
      </c>
      <c r="G15" s="7" t="s">
        <v>41</v>
      </c>
      <c r="H15" s="21">
        <f>AVERAGE(966,1053)</f>
        <v>1009.5</v>
      </c>
      <c r="I15" s="21">
        <f>STDEV(966,1053)</f>
        <v>61.518289963229634</v>
      </c>
    </row>
    <row r="16" spans="1:9">
      <c r="A16" s="10" t="s">
        <v>42</v>
      </c>
      <c r="B16" s="10">
        <v>109</v>
      </c>
      <c r="C16" s="28" t="s">
        <v>14</v>
      </c>
      <c r="D16" s="20" t="s">
        <v>115</v>
      </c>
      <c r="E16" s="20" t="s">
        <v>102</v>
      </c>
      <c r="F16" s="7" t="s">
        <v>43</v>
      </c>
      <c r="G16" s="7" t="s">
        <v>44</v>
      </c>
      <c r="H16" s="21">
        <v>2259.5</v>
      </c>
      <c r="I16" s="21">
        <v>106.77312395916867</v>
      </c>
    </row>
    <row r="17" spans="1:9">
      <c r="A17" s="10" t="s">
        <v>45</v>
      </c>
      <c r="B17" s="10">
        <v>158</v>
      </c>
      <c r="C17" s="12">
        <v>-28.62</v>
      </c>
      <c r="D17" s="20" t="s">
        <v>116</v>
      </c>
      <c r="E17" s="20" t="s">
        <v>108</v>
      </c>
      <c r="F17" s="7" t="s">
        <v>46</v>
      </c>
      <c r="G17" s="7" t="s">
        <v>47</v>
      </c>
      <c r="H17" s="21">
        <f>AVERAGE(3450,3556)</f>
        <v>3503</v>
      </c>
      <c r="I17" s="21">
        <f>STDEV(3450,3556)</f>
        <v>74.953318805774032</v>
      </c>
    </row>
    <row r="18" spans="1:9">
      <c r="A18" s="10" t="s">
        <v>48</v>
      </c>
      <c r="B18" s="10">
        <v>216</v>
      </c>
      <c r="C18" s="28" t="s">
        <v>14</v>
      </c>
      <c r="D18" s="20" t="s">
        <v>117</v>
      </c>
      <c r="E18" s="20" t="s">
        <v>102</v>
      </c>
      <c r="F18" s="7" t="s">
        <v>49</v>
      </c>
      <c r="G18" s="7" t="s">
        <v>50</v>
      </c>
      <c r="H18" s="21">
        <v>4455.5</v>
      </c>
      <c r="I18" s="21">
        <v>60.104076400856542</v>
      </c>
    </row>
    <row r="19" spans="1:9">
      <c r="A19" s="10" t="s">
        <v>51</v>
      </c>
      <c r="B19" s="10">
        <v>285</v>
      </c>
      <c r="C19" s="12">
        <v>-27.95</v>
      </c>
      <c r="D19" s="20" t="s">
        <v>118</v>
      </c>
      <c r="E19" s="20" t="s">
        <v>119</v>
      </c>
      <c r="F19" s="7" t="s">
        <v>52</v>
      </c>
      <c r="G19" s="7" t="s">
        <v>53</v>
      </c>
      <c r="H19" s="21">
        <f>AVERAGE(6809,6996)</f>
        <v>6902.5</v>
      </c>
      <c r="I19" s="21">
        <f>STDEV(6809,6996)</f>
        <v>132.22896808188437</v>
      </c>
    </row>
    <row r="20" spans="1:9">
      <c r="A20" s="10" t="s">
        <v>54</v>
      </c>
      <c r="B20" s="10">
        <v>325</v>
      </c>
      <c r="C20" s="28" t="s">
        <v>14</v>
      </c>
      <c r="D20" s="20" t="s">
        <v>120</v>
      </c>
      <c r="E20" s="20" t="s">
        <v>104</v>
      </c>
      <c r="F20" s="7" t="s">
        <v>55</v>
      </c>
      <c r="G20" s="7" t="s">
        <v>56</v>
      </c>
      <c r="H20" s="21">
        <v>8887.5</v>
      </c>
      <c r="I20" s="21">
        <v>152.02795795510772</v>
      </c>
    </row>
    <row r="21" spans="1:9">
      <c r="A21" s="11" t="s">
        <v>57</v>
      </c>
      <c r="B21" s="29">
        <v>337.5</v>
      </c>
      <c r="C21" s="30" t="s">
        <v>14</v>
      </c>
      <c r="D21" s="35" t="s">
        <v>121</v>
      </c>
      <c r="E21" s="35" t="s">
        <v>104</v>
      </c>
      <c r="F21" s="31" t="s">
        <v>58</v>
      </c>
      <c r="G21" s="31" t="s">
        <v>59</v>
      </c>
      <c r="H21" s="32">
        <v>9469</v>
      </c>
      <c r="I21" s="32">
        <v>33.941125496954278</v>
      </c>
    </row>
    <row r="22" spans="1:9">
      <c r="A22" s="33" t="s">
        <v>95</v>
      </c>
    </row>
    <row r="23" spans="1:9">
      <c r="A23" s="34" t="s">
        <v>97</v>
      </c>
    </row>
  </sheetData>
  <mergeCells count="2">
    <mergeCell ref="F1:G1"/>
    <mergeCell ref="H1:I1"/>
  </mergeCells>
  <pageMargins left="0.7" right="0.7" top="0.75" bottom="0.75" header="0.3" footer="0.3"/>
  <pageSetup orientation="portrait" horizontalDpi="525" verticalDpi="52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Set Info</vt:lpstr>
      <vt:lpstr>Data</vt:lpstr>
      <vt:lpstr>Ages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Darrell Kaufman</cp:lastModifiedBy>
  <dcterms:created xsi:type="dcterms:W3CDTF">2012-02-26T14:22:28Z</dcterms:created>
  <dcterms:modified xsi:type="dcterms:W3CDTF">2012-04-02T04:58:45Z</dcterms:modified>
</cp:coreProperties>
</file>